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gentw\Downloads\"/>
    </mc:Choice>
  </mc:AlternateContent>
  <xr:revisionPtr revIDLastSave="0" documentId="13_ncr:1_{556A69DD-D2EF-48B5-9884-37C931F6D15D}" xr6:coauthVersionLast="47" xr6:coauthVersionMax="47" xr10:uidLastSave="{00000000-0000-0000-0000-000000000000}"/>
  <bookViews>
    <workbookView xWindow="-110" yWindow="-110" windowWidth="19420" windowHeight="10420" xr2:uid="{15588551-4B55-4AB5-9219-8DFF3361D61C}"/>
  </bookViews>
  <sheets>
    <sheet name="Project Budget" sheetId="5" r:id="rId1"/>
    <sheet name="Plant Material List" sheetId="3" r:id="rId2"/>
  </sheets>
  <definedNames>
    <definedName name="_xlnm._FilterDatabase" localSheetId="1" hidden="1">'Plant Material List'!$B$2:$E$18</definedName>
    <definedName name="Category">'Plant Material List'!$A$3:$A$96</definedName>
    <definedName name="Common">'Plant Material List'!$B$3:$B$96</definedName>
    <definedName name="Perennials">'Plant Material List'!$B$28:$D$28</definedName>
    <definedName name="_xlnm.Print_Area" localSheetId="0">'Project Budget'!$A$1:$G$97</definedName>
    <definedName name="Scientific">'Plant Material List'!$C$3:$C$96</definedName>
    <definedName name="Type">'Plant Material List'!$D$3:$D$96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5" l="1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51" i="5"/>
  <c r="F52" i="5"/>
  <c r="F68" i="5"/>
  <c r="F69" i="5"/>
  <c r="F70" i="5"/>
  <c r="C49" i="5"/>
  <c r="E49" i="5"/>
  <c r="F49" i="5" s="1"/>
  <c r="E50" i="5"/>
  <c r="F50" i="5" s="1"/>
  <c r="C22" i="5"/>
  <c r="E22" i="5"/>
  <c r="F22" i="5" s="1"/>
  <c r="C23" i="5"/>
  <c r="E23" i="5"/>
  <c r="F23" i="5" s="1"/>
  <c r="C24" i="5"/>
  <c r="E24" i="5"/>
  <c r="F24" i="5" s="1"/>
  <c r="C25" i="5"/>
  <c r="E25" i="5"/>
  <c r="F25" i="5" s="1"/>
  <c r="C26" i="5"/>
  <c r="E26" i="5"/>
  <c r="F26" i="5" s="1"/>
  <c r="C27" i="5"/>
  <c r="E27" i="5"/>
  <c r="F27" i="5" s="1"/>
  <c r="C28" i="5"/>
  <c r="E28" i="5"/>
  <c r="F28" i="5" s="1"/>
  <c r="C29" i="5"/>
  <c r="E29" i="5"/>
  <c r="F29" i="5" s="1"/>
  <c r="C30" i="5"/>
  <c r="E30" i="5"/>
  <c r="F30" i="5" s="1"/>
  <c r="C31" i="5"/>
  <c r="E31" i="5"/>
  <c r="F31" i="5" s="1"/>
  <c r="C32" i="5"/>
  <c r="E32" i="5"/>
  <c r="F32" i="5" s="1"/>
  <c r="C33" i="5"/>
  <c r="E33" i="5"/>
  <c r="F33" i="5" s="1"/>
  <c r="C34" i="5"/>
  <c r="E34" i="5"/>
  <c r="F34" i="5" s="1"/>
  <c r="C35" i="5"/>
  <c r="E35" i="5"/>
  <c r="F35" i="5" s="1"/>
  <c r="C36" i="5"/>
  <c r="E36" i="5"/>
  <c r="F36" i="5" s="1"/>
  <c r="C37" i="5"/>
  <c r="E37" i="5"/>
  <c r="F37" i="5" s="1"/>
  <c r="C38" i="5"/>
  <c r="E38" i="5"/>
  <c r="F38" i="5" s="1"/>
  <c r="C39" i="5"/>
  <c r="E39" i="5"/>
  <c r="F39" i="5" s="1"/>
  <c r="C40" i="5"/>
  <c r="E40" i="5"/>
  <c r="F40" i="5" s="1"/>
  <c r="C41" i="5"/>
  <c r="E41" i="5"/>
  <c r="F41" i="5" s="1"/>
  <c r="C42" i="5"/>
  <c r="E42" i="5"/>
  <c r="F42" i="5" s="1"/>
  <c r="C43" i="5"/>
  <c r="E43" i="5"/>
  <c r="F43" i="5" s="1"/>
  <c r="C44" i="5"/>
  <c r="E44" i="5"/>
  <c r="F44" i="5" s="1"/>
  <c r="C45" i="5"/>
  <c r="E45" i="5"/>
  <c r="F45" i="5" s="1"/>
  <c r="C46" i="5"/>
  <c r="E46" i="5"/>
  <c r="F46" i="5" s="1"/>
  <c r="C47" i="5"/>
  <c r="E47" i="5"/>
  <c r="F47" i="5" s="1"/>
  <c r="C48" i="5"/>
  <c r="E48" i="5"/>
  <c r="F48" i="5" s="1"/>
  <c r="F71" i="5" l="1"/>
  <c r="F78" i="5"/>
  <c r="F77" i="5"/>
  <c r="F76" i="5"/>
  <c r="F75" i="5"/>
  <c r="F93" i="5"/>
  <c r="F92" i="5"/>
  <c r="F91" i="5"/>
  <c r="F90" i="5"/>
  <c r="F12" i="5"/>
  <c r="F15" i="5"/>
  <c r="F16" i="5"/>
  <c r="F79" i="5"/>
  <c r="F80" i="5"/>
  <c r="F81" i="5"/>
  <c r="F82" i="5"/>
  <c r="F14" i="5"/>
  <c r="F13" i="5"/>
  <c r="F17" i="5"/>
  <c r="F3" i="5"/>
  <c r="F83" i="5" l="1"/>
  <c r="F18" i="5"/>
  <c r="F94" i="5"/>
  <c r="F85" i="5" l="1"/>
  <c r="F96" i="5" s="1"/>
</calcChain>
</file>

<file path=xl/sharedStrings.xml><?xml version="1.0" encoding="utf-8"?>
<sst xmlns="http://schemas.openxmlformats.org/spreadsheetml/2006/main" count="554" uniqueCount="252">
  <si>
    <t>Group Name:</t>
  </si>
  <si>
    <t>Tree guards</t>
  </si>
  <si>
    <t>Stones</t>
  </si>
  <si>
    <t>Wood for garden perimeter/raised garden</t>
  </si>
  <si>
    <t>Gloves, planting tools - please indicate:</t>
  </si>
  <si>
    <t>N</t>
  </si>
  <si>
    <t>Pollinator</t>
  </si>
  <si>
    <t>Thymus serpyllum</t>
  </si>
  <si>
    <t>Creeping Thyme</t>
  </si>
  <si>
    <t>Salvia rosmarinus</t>
  </si>
  <si>
    <t xml:space="preserve">Rosemary </t>
  </si>
  <si>
    <t>Herbs</t>
  </si>
  <si>
    <t>Low Maintenance</t>
  </si>
  <si>
    <t>Berberis Thunbergii</t>
  </si>
  <si>
    <t>Barberry</t>
  </si>
  <si>
    <t>Prunus x cistena</t>
  </si>
  <si>
    <t>Purple-leaf Sand Cherry</t>
  </si>
  <si>
    <t>Weigela florida</t>
  </si>
  <si>
    <t>Weigela</t>
  </si>
  <si>
    <t>Various</t>
  </si>
  <si>
    <t xml:space="preserve">Viburnum </t>
  </si>
  <si>
    <t>Viburnum</t>
  </si>
  <si>
    <t xml:space="preserve">Syringa </t>
  </si>
  <si>
    <t>Lilac</t>
  </si>
  <si>
    <t>Spireae alba</t>
  </si>
  <si>
    <t>Spirea</t>
  </si>
  <si>
    <t>Sambucus</t>
  </si>
  <si>
    <t>Elderberry</t>
  </si>
  <si>
    <t>Y</t>
  </si>
  <si>
    <t>Salix</t>
  </si>
  <si>
    <t>Willow</t>
  </si>
  <si>
    <t>Rosa</t>
  </si>
  <si>
    <t>Rose</t>
  </si>
  <si>
    <t>Rhus</t>
  </si>
  <si>
    <t>Sumac</t>
  </si>
  <si>
    <t>Physocarpus</t>
  </si>
  <si>
    <t>Ninebark</t>
  </si>
  <si>
    <t>Hydrangea</t>
  </si>
  <si>
    <t>Hibiscus syriacus</t>
  </si>
  <si>
    <t>Rose of Sharon</t>
  </si>
  <si>
    <t>Forsythia</t>
  </si>
  <si>
    <t>Cotinus</t>
  </si>
  <si>
    <t>Smokebush</t>
  </si>
  <si>
    <t>Cornus</t>
  </si>
  <si>
    <t>Dogwood</t>
  </si>
  <si>
    <t>Clethra</t>
  </si>
  <si>
    <t>Summersweet</t>
  </si>
  <si>
    <t>Buddleia</t>
  </si>
  <si>
    <t>Butterfly Bush</t>
  </si>
  <si>
    <t xml:space="preserve">Various </t>
  </si>
  <si>
    <t>Ilex</t>
  </si>
  <si>
    <t>Holly</t>
  </si>
  <si>
    <t>Euonymus fortunei &amp; alatus</t>
  </si>
  <si>
    <t>Euonymus</t>
  </si>
  <si>
    <t>Cotoneaster</t>
  </si>
  <si>
    <t>Buxus</t>
  </si>
  <si>
    <t>Boxwood</t>
  </si>
  <si>
    <t>Thuja</t>
  </si>
  <si>
    <t>Cedar</t>
  </si>
  <si>
    <t>Taxus</t>
  </si>
  <si>
    <t>Yew</t>
  </si>
  <si>
    <t>Juniperus</t>
  </si>
  <si>
    <t>Juniper</t>
  </si>
  <si>
    <t>Evergreens &amp; Shrubs</t>
  </si>
  <si>
    <t>Upright</t>
  </si>
  <si>
    <t>Cortadeia selloana</t>
  </si>
  <si>
    <t>Pampas Grass</t>
  </si>
  <si>
    <t xml:space="preserve">Mound </t>
  </si>
  <si>
    <t>Spartina</t>
  </si>
  <si>
    <t xml:space="preserve">Prarie Dropseed </t>
  </si>
  <si>
    <t>Mound</t>
  </si>
  <si>
    <t>Schizachyrium</t>
  </si>
  <si>
    <t>Little Bluestem</t>
  </si>
  <si>
    <t>Pennisetum</t>
  </si>
  <si>
    <t>Fountain Grass</t>
  </si>
  <si>
    <t>Miscanthus</t>
  </si>
  <si>
    <t>Zebra Grass</t>
  </si>
  <si>
    <t>mound</t>
  </si>
  <si>
    <t>Madien Hair</t>
  </si>
  <si>
    <t>Imperata</t>
  </si>
  <si>
    <t>Japanese Blood Grass</t>
  </si>
  <si>
    <t>Hakonechloa</t>
  </si>
  <si>
    <t>Japanese Forest Grass</t>
  </si>
  <si>
    <t>Fescue glauca</t>
  </si>
  <si>
    <t>Fescue</t>
  </si>
  <si>
    <t>Deschampsia</t>
  </si>
  <si>
    <t>Tufted Hair Grass</t>
  </si>
  <si>
    <t>Calamagrostis</t>
  </si>
  <si>
    <t>Feather Reed Grass</t>
  </si>
  <si>
    <t>Andropogon</t>
  </si>
  <si>
    <t>Big Blue Stem</t>
  </si>
  <si>
    <t>Acorus</t>
  </si>
  <si>
    <t>Sweet Flag</t>
  </si>
  <si>
    <t>Grasses</t>
  </si>
  <si>
    <t>Fern</t>
  </si>
  <si>
    <t>Polystichum</t>
  </si>
  <si>
    <t>Christmas Fern</t>
  </si>
  <si>
    <t>Athyrium</t>
  </si>
  <si>
    <t>Japanese Painted Fern</t>
  </si>
  <si>
    <t>Lady Fern</t>
  </si>
  <si>
    <t>Groundcover</t>
  </si>
  <si>
    <t>Vinca minor</t>
  </si>
  <si>
    <t>Periwinkle</t>
  </si>
  <si>
    <t>Verbena stricta</t>
  </si>
  <si>
    <t>Hoary Vervain</t>
  </si>
  <si>
    <t>Sedum spectabile</t>
  </si>
  <si>
    <t>Sedum</t>
  </si>
  <si>
    <t>Salvia nemorosa</t>
  </si>
  <si>
    <t xml:space="preserve">Salvia </t>
  </si>
  <si>
    <t>Rudbeckia</t>
  </si>
  <si>
    <t>Black-eyed Susan</t>
  </si>
  <si>
    <t>Shade</t>
  </si>
  <si>
    <t>Rodgersia</t>
  </si>
  <si>
    <t>Potentilla</t>
  </si>
  <si>
    <t>Cinquefoil</t>
  </si>
  <si>
    <t>Polygonatum</t>
  </si>
  <si>
    <t>Solomon's Seal</t>
  </si>
  <si>
    <t>Perovskia</t>
  </si>
  <si>
    <t>Russian Sage</t>
  </si>
  <si>
    <t>Paeonia</t>
  </si>
  <si>
    <t>Peony</t>
  </si>
  <si>
    <t>Nepeta</t>
  </si>
  <si>
    <t>Catmint</t>
  </si>
  <si>
    <t>Monarda</t>
  </si>
  <si>
    <t>Bee Balm</t>
  </si>
  <si>
    <t>Lilium</t>
  </si>
  <si>
    <t>Asiatic Lily</t>
  </si>
  <si>
    <t>Liatris spicata</t>
  </si>
  <si>
    <t>Dense Blazing Star</t>
  </si>
  <si>
    <t>Lavandula</t>
  </si>
  <si>
    <t>English Lavender</t>
  </si>
  <si>
    <t>Iris versicolor</t>
  </si>
  <si>
    <t>Blue Flag Iris</t>
  </si>
  <si>
    <t>Hosta</t>
  </si>
  <si>
    <t xml:space="preserve">Hibiscus </t>
  </si>
  <si>
    <t>Hibiscus (mallow)</t>
  </si>
  <si>
    <t>Heuchera</t>
  </si>
  <si>
    <t>Coral Bells</t>
  </si>
  <si>
    <t>Hemerocallis</t>
  </si>
  <si>
    <t>Daylily</t>
  </si>
  <si>
    <t>Heliopsis</t>
  </si>
  <si>
    <t>False Sunflower</t>
  </si>
  <si>
    <t>Hedera</t>
  </si>
  <si>
    <t>Baltic Ivy</t>
  </si>
  <si>
    <t>Geranium sanguineum</t>
  </si>
  <si>
    <t>Bloody Cranesbill</t>
  </si>
  <si>
    <t>Geranium maculatum</t>
  </si>
  <si>
    <t>Wild Geranium</t>
  </si>
  <si>
    <t>Geum triflorum</t>
  </si>
  <si>
    <t>Pairie Smoke</t>
  </si>
  <si>
    <t>Galium</t>
  </si>
  <si>
    <t>Sweet Woodruff</t>
  </si>
  <si>
    <t>Gaillardia</t>
  </si>
  <si>
    <t>Blanket Flower</t>
  </si>
  <si>
    <t>Eremurus</t>
  </si>
  <si>
    <t>Foxtail Lily</t>
  </si>
  <si>
    <t>Echinacea</t>
  </si>
  <si>
    <t>Coneflower</t>
  </si>
  <si>
    <t>Dicentra</t>
  </si>
  <si>
    <t>Bleedingheart</t>
  </si>
  <si>
    <t xml:space="preserve">Rock Garden </t>
  </si>
  <si>
    <t>Dianthus</t>
  </si>
  <si>
    <t>Pinks</t>
  </si>
  <si>
    <t>Coreopsis</t>
  </si>
  <si>
    <t>Tickseed</t>
  </si>
  <si>
    <t>Cimicifuga</t>
  </si>
  <si>
    <t>Black Snakeroot</t>
  </si>
  <si>
    <t>Chelone</t>
  </si>
  <si>
    <t>Turtlehead</t>
  </si>
  <si>
    <t>Cerastium</t>
  </si>
  <si>
    <t>Snow-in-summer</t>
  </si>
  <si>
    <t>Brunnera</t>
  </si>
  <si>
    <t>Siberian Bugloss</t>
  </si>
  <si>
    <t>Rock Garden</t>
  </si>
  <si>
    <t>Bergenia</t>
  </si>
  <si>
    <t>Heartleaf Bergenia</t>
  </si>
  <si>
    <t>Ground cover</t>
  </si>
  <si>
    <t>Aubrieta</t>
  </si>
  <si>
    <t>Rock Cress</t>
  </si>
  <si>
    <t>Astilbe arendsii</t>
  </si>
  <si>
    <t>Astilbe</t>
  </si>
  <si>
    <t>Sorbaria sorbifolia</t>
  </si>
  <si>
    <t>False Spirea</t>
  </si>
  <si>
    <t>Aster</t>
  </si>
  <si>
    <t>Smooth Aster</t>
  </si>
  <si>
    <t>Asclepias</t>
  </si>
  <si>
    <t>Milkweed</t>
  </si>
  <si>
    <t>Aquilegia</t>
  </si>
  <si>
    <t>Wild Columbine</t>
  </si>
  <si>
    <t>Anemone</t>
  </si>
  <si>
    <t>Canada Anemone</t>
  </si>
  <si>
    <t>Allium</t>
  </si>
  <si>
    <t>Ornamental onion</t>
  </si>
  <si>
    <t>Alchemilla</t>
  </si>
  <si>
    <t>Lady's Mantle</t>
  </si>
  <si>
    <t>Aleca</t>
  </si>
  <si>
    <t>Hollyhock</t>
  </si>
  <si>
    <t>Agastache</t>
  </si>
  <si>
    <t>Anise Hyssop</t>
  </si>
  <si>
    <t>Aegopodium</t>
  </si>
  <si>
    <t>Snow on  the Mountain</t>
  </si>
  <si>
    <t>Adenophora</t>
  </si>
  <si>
    <t>Ladybells</t>
  </si>
  <si>
    <t xml:space="preserve">Achillea </t>
  </si>
  <si>
    <t>Common Yarrow</t>
  </si>
  <si>
    <t>Perennials</t>
  </si>
  <si>
    <t>Native</t>
  </si>
  <si>
    <t>Type</t>
  </si>
  <si>
    <t>Scientific</t>
  </si>
  <si>
    <t>Common</t>
  </si>
  <si>
    <t>Approved Plant Material List</t>
  </si>
  <si>
    <t>Unit Price</t>
  </si>
  <si>
    <t>Category</t>
  </si>
  <si>
    <t>TOTAL</t>
  </si>
  <si>
    <t>Subtotal</t>
  </si>
  <si>
    <t>City of Vaughan</t>
  </si>
  <si>
    <t>Project Title:</t>
  </si>
  <si>
    <t>Green Guardians Fund</t>
  </si>
  <si>
    <t>Drop Down List</t>
  </si>
  <si>
    <t>Plant Material Common Name</t>
  </si>
  <si>
    <t>Quantity</t>
  </si>
  <si>
    <t>Enter Manually</t>
  </si>
  <si>
    <t>Type of Plant</t>
  </si>
  <si>
    <t>No Selection Required</t>
  </si>
  <si>
    <t>Date:</t>
  </si>
  <si>
    <t>Description of Item</t>
  </si>
  <si>
    <t>Seasonal Labour</t>
  </si>
  <si>
    <t>Full Time Labour - Gardener</t>
  </si>
  <si>
    <t>Suggested Area</t>
  </si>
  <si>
    <t>0.55 - 0.87 yards</t>
  </si>
  <si>
    <t>0.11 yards</t>
  </si>
  <si>
    <r>
      <t>Soil</t>
    </r>
    <r>
      <rPr>
        <i/>
        <sz val="8"/>
        <rFont val="Arial"/>
        <family val="2"/>
      </rPr>
      <t xml:space="preserve"> (Unit Price - Yards)</t>
    </r>
  </si>
  <si>
    <r>
      <t xml:space="preserve">Mulch </t>
    </r>
    <r>
      <rPr>
        <i/>
        <sz val="8"/>
        <rFont val="Arial"/>
        <family val="2"/>
      </rPr>
      <t>(Unit Price - Yards)</t>
    </r>
  </si>
  <si>
    <r>
      <t xml:space="preserve">Annual Labour </t>
    </r>
    <r>
      <rPr>
        <i/>
        <sz val="8"/>
        <rFont val="Arial"/>
        <family val="2"/>
      </rPr>
      <t>(If Applicable, Per Sq M)</t>
    </r>
  </si>
  <si>
    <r>
      <t xml:space="preserve">Basking log for pollinators </t>
    </r>
    <r>
      <rPr>
        <i/>
        <sz val="8"/>
        <rFont val="Arial"/>
        <family val="2"/>
      </rPr>
      <t>(50% Covered)</t>
    </r>
  </si>
  <si>
    <r>
      <t xml:space="preserve">Nesting platform for birds </t>
    </r>
    <r>
      <rPr>
        <i/>
        <sz val="8"/>
        <rFont val="Arial"/>
        <family val="2"/>
      </rPr>
      <t>(50% Covered)</t>
    </r>
  </si>
  <si>
    <r>
      <t>Basking rock for pollinators</t>
    </r>
    <r>
      <rPr>
        <i/>
        <sz val="8"/>
        <rFont val="Arial"/>
        <family val="2"/>
      </rPr>
      <t xml:space="preserve"> (50% Covered)</t>
    </r>
  </si>
  <si>
    <t>Standard Pollinator Sign</t>
  </si>
  <si>
    <t>Description</t>
  </si>
  <si>
    <t>Plant Material Total (Includes City Payable Tax)</t>
  </si>
  <si>
    <t>Site Preparation Total (Includes City Payable Tax for Materials)</t>
  </si>
  <si>
    <t>Project Costs</t>
  </si>
  <si>
    <t>Donation Total</t>
  </si>
  <si>
    <t>Total (Including Donations)</t>
  </si>
  <si>
    <t>Please attach the completed form to your online application. Fillable fields are highlighted in green.</t>
  </si>
  <si>
    <t>Full Time Labour - Lead Gardener</t>
  </si>
  <si>
    <t>Other Costs Total</t>
  </si>
  <si>
    <t>Select from Drop Down/Click the Plus Icon to Expand Rows</t>
  </si>
  <si>
    <t>Site Preparation Costs - to be filled in by City of Vaughan</t>
  </si>
  <si>
    <t>Plant Material  - filled in by applicant</t>
  </si>
  <si>
    <t>Other Costs - filled in by applicant</t>
  </si>
  <si>
    <t>Donation or Other Sources of Funding - filled in by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</si>
</sst>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[$-409]mmmm\ d\,\ yyyy;@"/>
  </numFmts>
  <fonts count="2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b/>
      <i/>
      <sz val="9"/>
      <color theme="1" tint="0.499984740745262"/>
      <name val="Calibri Light"/>
      <family val="2"/>
      <scheme val="major"/>
    </font>
    <font>
      <sz val="9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8"/>
      <name val="Arial"/>
      <family val="2"/>
    </font>
    <font>
      <b/>
      <sz val="24"/>
      <color theme="1" tint="0.249977111117893"/>
      <name val="Arial"/>
      <family val="2"/>
    </font>
    <font>
      <b/>
      <sz val="12"/>
      <name val="Arial"/>
      <family val="2"/>
    </font>
    <font>
      <b/>
      <i/>
      <sz val="9"/>
      <color theme="1" tint="0.499984740745262"/>
      <name val="Arial"/>
      <family val="2"/>
    </font>
    <font>
      <sz val="9"/>
      <name val="Arial"/>
      <family val="2"/>
    </font>
    <font>
      <b/>
      <sz val="9"/>
      <color theme="1" tint="0.249977111117893"/>
      <name val="Arial"/>
      <family val="2"/>
    </font>
    <font>
      <b/>
      <i/>
      <sz val="9"/>
      <name val="Arial"/>
      <family val="2"/>
    </font>
    <font>
      <b/>
      <sz val="11"/>
      <color theme="1" tint="0.249977111117893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i/>
      <sz val="9"/>
      <color theme="1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4" applyNumberFormat="0" applyFill="0" applyAlignment="0" applyProtection="0"/>
    <xf numFmtId="0" fontId="2" fillId="0" borderId="3" applyNumberFormat="0" applyFill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3" applyFont="1" applyAlignment="1">
      <alignment vertical="center"/>
    </xf>
    <xf numFmtId="0" fontId="9" fillId="0" borderId="0" xfId="3" applyFont="1" applyAlignment="1">
      <alignment wrapText="1"/>
    </xf>
    <xf numFmtId="0" fontId="8" fillId="0" borderId="0" xfId="3" applyFont="1"/>
    <xf numFmtId="0" fontId="10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2" fillId="0" borderId="0" xfId="3" applyFont="1"/>
    <xf numFmtId="0" fontId="11" fillId="0" borderId="0" xfId="3" applyFont="1"/>
    <xf numFmtId="0" fontId="13" fillId="4" borderId="6" xfId="3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6" fillId="0" borderId="0" xfId="3" applyFont="1" applyAlignment="1">
      <alignment wrapText="1"/>
    </xf>
    <xf numFmtId="0" fontId="7" fillId="0" borderId="0" xfId="3" applyFont="1"/>
    <xf numFmtId="0" fontId="17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20" fillId="0" borderId="0" xfId="3" applyFont="1"/>
    <xf numFmtId="0" fontId="7" fillId="0" borderId="0" xfId="3" applyFont="1" applyAlignment="1">
      <alignment horizontal="left"/>
    </xf>
    <xf numFmtId="165" fontId="7" fillId="0" borderId="0" xfId="3" applyNumberFormat="1" applyFont="1" applyAlignment="1">
      <alignment horizontal="left"/>
    </xf>
    <xf numFmtId="0" fontId="18" fillId="0" borderId="6" xfId="3" applyFont="1" applyBorder="1" applyAlignment="1">
      <alignment horizontal="center" vertical="center"/>
    </xf>
    <xf numFmtId="0" fontId="22" fillId="0" borderId="0" xfId="3" applyFont="1" applyAlignment="1">
      <alignment horizontal="right" vertical="center"/>
    </xf>
    <xf numFmtId="164" fontId="22" fillId="0" borderId="0" xfId="4" applyFont="1" applyFill="1" applyBorder="1" applyAlignment="1">
      <alignment horizontal="center" vertical="center"/>
    </xf>
    <xf numFmtId="44" fontId="22" fillId="0" borderId="0" xfId="3" applyNumberFormat="1" applyFont="1" applyAlignment="1">
      <alignment vertical="center"/>
    </xf>
    <xf numFmtId="0" fontId="4" fillId="0" borderId="0" xfId="3" applyFont="1" applyAlignment="1">
      <alignment horizontal="left"/>
    </xf>
    <xf numFmtId="0" fontId="23" fillId="5" borderId="6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center" vertical="center"/>
    </xf>
    <xf numFmtId="0" fontId="18" fillId="3" borderId="6" xfId="3" applyFont="1" applyFill="1" applyBorder="1" applyAlignment="1">
      <alignment horizontal="left" vertical="center" indent="2"/>
    </xf>
    <xf numFmtId="44" fontId="18" fillId="0" borderId="6" xfId="3" applyNumberFormat="1" applyFont="1" applyBorder="1" applyAlignment="1">
      <alignment horizontal="center" vertical="center"/>
    </xf>
    <xf numFmtId="164" fontId="22" fillId="6" borderId="6" xfId="4" applyFont="1" applyFill="1" applyBorder="1" applyAlignment="1">
      <alignment horizontal="center" vertical="center"/>
    </xf>
    <xf numFmtId="164" fontId="18" fillId="6" borderId="6" xfId="4" applyFont="1" applyFill="1" applyBorder="1" applyAlignment="1">
      <alignment horizontal="center" vertical="center"/>
    </xf>
    <xf numFmtId="0" fontId="22" fillId="0" borderId="0" xfId="3" applyFont="1" applyBorder="1" applyAlignment="1">
      <alignment horizontal="right" vertical="center" indent="1"/>
    </xf>
    <xf numFmtId="0" fontId="24" fillId="0" borderId="0" xfId="3" applyFont="1" applyAlignment="1">
      <alignment horizontal="right"/>
    </xf>
    <xf numFmtId="0" fontId="18" fillId="2" borderId="6" xfId="3" applyFont="1" applyFill="1" applyBorder="1" applyAlignment="1">
      <alignment horizontal="left" vertical="center" indent="2"/>
    </xf>
    <xf numFmtId="0" fontId="18" fillId="2" borderId="6" xfId="3" applyFont="1" applyFill="1" applyBorder="1" applyAlignment="1">
      <alignment horizontal="center" vertical="center"/>
    </xf>
    <xf numFmtId="44" fontId="18" fillId="2" borderId="6" xfId="3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44" fontId="22" fillId="8" borderId="6" xfId="3" applyNumberFormat="1" applyFont="1" applyFill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8" fillId="0" borderId="2" xfId="3" applyFont="1" applyBorder="1"/>
    <xf numFmtId="0" fontId="8" fillId="0" borderId="1" xfId="3" applyFont="1" applyBorder="1"/>
    <xf numFmtId="0" fontId="8" fillId="0" borderId="0" xfId="3" applyFont="1" applyBorder="1"/>
    <xf numFmtId="0" fontId="18" fillId="0" borderId="6" xfId="3" applyFont="1" applyFill="1" applyBorder="1" applyAlignment="1">
      <alignment horizontal="left" vertical="center" indent="2"/>
    </xf>
    <xf numFmtId="44" fontId="18" fillId="3" borderId="6" xfId="3" applyNumberFormat="1" applyFont="1" applyFill="1" applyBorder="1" applyAlignment="1">
      <alignment horizontal="center" vertical="center"/>
    </xf>
    <xf numFmtId="0" fontId="12" fillId="3" borderId="7" xfId="3" applyFont="1" applyFill="1" applyBorder="1"/>
    <xf numFmtId="0" fontId="0" fillId="2" borderId="0" xfId="0" applyFill="1"/>
    <xf numFmtId="0" fontId="4" fillId="9" borderId="5" xfId="0" applyFont="1" applyFill="1" applyBorder="1"/>
    <xf numFmtId="0" fontId="3" fillId="2" borderId="5" xfId="0" applyFont="1" applyFill="1" applyBorder="1"/>
    <xf numFmtId="0" fontId="3" fillId="9" borderId="5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44" fontId="3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21" fillId="0" borderId="0" xfId="3" applyFont="1" applyAlignment="1">
      <alignment horizontal="left"/>
    </xf>
    <xf numFmtId="0" fontId="22" fillId="6" borderId="6" xfId="3" applyFont="1" applyFill="1" applyBorder="1" applyAlignment="1">
      <alignment horizontal="right" vertical="center" indent="1"/>
    </xf>
    <xf numFmtId="0" fontId="22" fillId="8" borderId="6" xfId="3" applyFont="1" applyFill="1" applyBorder="1" applyAlignment="1">
      <alignment horizontal="right" vertical="center" indent="1"/>
    </xf>
    <xf numFmtId="0" fontId="26" fillId="0" borderId="0" xfId="2" applyFont="1" applyFill="1" applyBorder="1" applyAlignment="1">
      <alignment horizontal="center" vertical="center"/>
    </xf>
  </cellXfs>
  <cellStyles count="5">
    <cellStyle name="Currency 2" xfId="4" xr:uid="{77201EB5-A2A7-4126-8554-EA71CA0CFB49}"/>
    <cellStyle name="Heading 1 2" xfId="2" xr:uid="{AA014F72-FCE8-423F-8DB2-CAA4C5EB13A1}"/>
    <cellStyle name="Heading 2 2" xfId="1" xr:uid="{659FFCED-A126-4D4F-910D-AFA4E118575B}"/>
    <cellStyle name="Normal" xfId="0" builtinId="0"/>
    <cellStyle name="Normal 2" xfId="3" xr:uid="{28C8EE4C-C234-4832-89F3-2A248D7F80DF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223631</xdr:colOff>
      <xdr:row>0</xdr:row>
      <xdr:rowOff>91109</xdr:rowOff>
    </xdr:from>
    <xdr:to>
      <xdr:col>1</xdr:col>
      <xdr:colOff>1366630</xdr:colOff>
      <xdr:row>0</xdr:row>
      <xdr:rowOff>1009599</xdr:rowOff>
    </xdr:to>
    <xdr:pic>
      <xdr:nvPicPr>
        <xdr:cNvPr id="4" name="Picture 3" descr="City of Vaughan Arenas - HockeyNeeds">
          <a:extLst>
            <a:ext uri="{FF2B5EF4-FFF2-40B4-BE49-F238E27FC236}">
              <a16:creationId xmlns:a16="http://schemas.microsoft.com/office/drawing/2014/main" id="{6B8F34E4-E636-4348-903E-97FEF15E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31" y="91109"/>
          <a:ext cx="1383195" cy="918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F617D7-252F-4B37-83EB-3D5B6AEE7CB9}" name="Table1" displayName="Table1" ref="A2:F96" totalsRowShown="0" headerRowDxfId="7" dataDxfId="6">
  <autoFilter ref="A2:F96" xr:uid="{E9F617D7-252F-4B37-83EB-3D5B6AEE7CB9}"/>
  <tableColumns count="6">
    <tableColumn id="1" xr3:uid="{F98B96FF-3258-4DBC-A352-16928D2C5057}" name="Category" dataDxfId="5"/>
    <tableColumn id="2" xr3:uid="{D923E0C3-938A-4590-BF4F-9B5F513E98BC}" name="Common" dataDxfId="4"/>
    <tableColumn id="3" xr3:uid="{36BF5F12-F4E3-434D-8C83-DD757DED1DEB}" name="Scientific" dataDxfId="3"/>
    <tableColumn id="4" xr3:uid="{6C20D71A-F902-4A1B-B26F-AA6DCD2FBCDB}" name="Type" dataDxfId="2"/>
    <tableColumn id="5" xr3:uid="{E6EEEA8B-0F62-4522-BC60-0825A60F17BA}" name="Native" dataDxfId="1"/>
    <tableColumn id="6" xr3:uid="{B77255E8-B0E6-4EAE-948C-24B1B0F40CAE}" name="Unit 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77A0-B5D2-4B62-AF13-7BC9C9643B54}">
  <sheetPr>
    <tabColor theme="4" tint="-0.249977111117893"/>
    <pageSetUpPr fitToPage="1"/>
  </sheetPr>
  <dimension ref="B1:F96"/>
  <sheetViews>
    <sheetView showGridLines="0" tabSelected="1" topLeftCell="A62" zoomScale="115" zoomScaleNormal="115" workbookViewId="0">
      <selection activeCell="A64" sqref="A64"/>
    </sheetView>
  </sheetViews>
  <sheetFormatPr defaultColWidth="9.1796875" defaultRowHeight="13" outlineLevelRow="1" x14ac:dyDescent="0.3"/>
  <cols>
    <col min="1" max="1" width="3.54296875" style="3" customWidth="1"/>
    <col min="2" max="2" width="35.81640625" style="3" customWidth="1"/>
    <col min="3" max="3" width="28" style="3" customWidth="1"/>
    <col min="4" max="4" width="13.7265625" style="3" customWidth="1"/>
    <col min="5" max="5" width="18.453125" style="3" customWidth="1"/>
    <col min="6" max="6" width="25" style="3" customWidth="1"/>
    <col min="7" max="7" width="3.54296875" style="3" customWidth="1"/>
    <col min="8" max="8" width="13.1796875" style="3" customWidth="1"/>
    <col min="9" max="16384" width="9.1796875" style="3"/>
  </cols>
  <sheetData>
    <row r="1" spans="2:6" s="1" customFormat="1" ht="88.5" customHeight="1" x14ac:dyDescent="0.35">
      <c r="B1"/>
      <c r="C1" s="9"/>
      <c r="D1" s="10"/>
      <c r="E1" s="10"/>
      <c r="F1" s="37" t="s">
        <v>241</v>
      </c>
    </row>
    <row r="2" spans="2:6" ht="15" customHeight="1" x14ac:dyDescent="0.35">
      <c r="B2" s="11" t="s">
        <v>215</v>
      </c>
      <c r="C2" s="2"/>
      <c r="D2" s="12"/>
      <c r="E2" s="12"/>
      <c r="F2" s="12"/>
    </row>
    <row r="3" spans="2:6" ht="14" x14ac:dyDescent="0.3">
      <c r="B3" s="53" t="s">
        <v>217</v>
      </c>
      <c r="C3" s="53"/>
      <c r="D3" s="12"/>
      <c r="E3" s="31" t="s">
        <v>224</v>
      </c>
      <c r="F3" s="18">
        <f ca="1">TODAY()</f>
        <v>44995</v>
      </c>
    </row>
    <row r="4" spans="2:6" x14ac:dyDescent="0.3">
      <c r="B4" s="14"/>
      <c r="C4" s="14"/>
      <c r="D4" s="12"/>
      <c r="E4" s="13"/>
      <c r="F4" s="15"/>
    </row>
    <row r="5" spans="2:6" ht="18.75" customHeight="1" x14ac:dyDescent="0.3">
      <c r="B5" s="6" t="s">
        <v>0</v>
      </c>
      <c r="C5" s="43"/>
      <c r="D5" s="12"/>
      <c r="E5" s="12"/>
      <c r="F5" s="12"/>
    </row>
    <row r="6" spans="2:6" ht="18.75" customHeight="1" x14ac:dyDescent="0.3">
      <c r="B6" s="6" t="s">
        <v>216</v>
      </c>
      <c r="C6" s="43"/>
      <c r="D6" s="12"/>
      <c r="E6" s="6"/>
      <c r="F6" s="12"/>
    </row>
    <row r="7" spans="2:6" ht="12.75" customHeight="1" x14ac:dyDescent="0.3">
      <c r="B7" s="16"/>
      <c r="C7" s="16"/>
      <c r="D7" s="12"/>
      <c r="E7" s="13"/>
      <c r="F7" s="17"/>
    </row>
    <row r="8" spans="2:6" ht="12" customHeight="1" x14ac:dyDescent="0.3">
      <c r="B8" s="4" t="s">
        <v>244</v>
      </c>
      <c r="C8" s="7"/>
      <c r="D8" s="7"/>
      <c r="E8" s="7"/>
      <c r="F8" s="5"/>
    </row>
    <row r="9" spans="2:6" ht="25.5" customHeight="1" x14ac:dyDescent="0.3">
      <c r="B9" s="23" t="s">
        <v>248</v>
      </c>
      <c r="C9" s="7"/>
      <c r="D9" s="7"/>
      <c r="E9" s="7"/>
      <c r="F9" s="5"/>
    </row>
    <row r="10" spans="2:6" s="1" customFormat="1" ht="19" customHeight="1" x14ac:dyDescent="0.35">
      <c r="B10" s="8" t="s">
        <v>225</v>
      </c>
      <c r="C10" s="8" t="s">
        <v>228</v>
      </c>
      <c r="D10" s="8" t="s">
        <v>220</v>
      </c>
      <c r="E10" s="8" t="s">
        <v>211</v>
      </c>
      <c r="F10" s="8" t="s">
        <v>213</v>
      </c>
    </row>
    <row r="11" spans="2:6" ht="19" customHeight="1" x14ac:dyDescent="0.3">
      <c r="B11" s="24"/>
      <c r="C11" s="24" t="s">
        <v>223</v>
      </c>
      <c r="D11" s="24" t="s">
        <v>221</v>
      </c>
      <c r="E11" s="24" t="s">
        <v>223</v>
      </c>
      <c r="F11" s="24" t="s">
        <v>223</v>
      </c>
    </row>
    <row r="12" spans="2:6" ht="19" customHeight="1" x14ac:dyDescent="0.3">
      <c r="B12" s="32" t="s">
        <v>245</v>
      </c>
      <c r="C12" s="35"/>
      <c r="D12" s="25"/>
      <c r="E12" s="34">
        <v>49.61</v>
      </c>
      <c r="F12" s="29">
        <f>D12*E12</f>
        <v>0</v>
      </c>
    </row>
    <row r="13" spans="2:6" ht="19" customHeight="1" x14ac:dyDescent="0.3">
      <c r="B13" s="32" t="s">
        <v>227</v>
      </c>
      <c r="C13" s="35"/>
      <c r="D13" s="25"/>
      <c r="E13" s="34">
        <v>44.39</v>
      </c>
      <c r="F13" s="29">
        <f>D13*E13</f>
        <v>0</v>
      </c>
    </row>
    <row r="14" spans="2:6" ht="19" customHeight="1" x14ac:dyDescent="0.3">
      <c r="B14" s="32" t="s">
        <v>226</v>
      </c>
      <c r="C14" s="35"/>
      <c r="D14" s="25"/>
      <c r="E14" s="34">
        <v>28.88</v>
      </c>
      <c r="F14" s="29">
        <f>D14*E14</f>
        <v>0</v>
      </c>
    </row>
    <row r="15" spans="2:6" ht="19" customHeight="1" x14ac:dyDescent="0.3">
      <c r="B15" s="32" t="s">
        <v>231</v>
      </c>
      <c r="C15" s="33" t="s">
        <v>229</v>
      </c>
      <c r="D15" s="25"/>
      <c r="E15" s="34">
        <v>20</v>
      </c>
      <c r="F15" s="29">
        <f>(D15*E15)*1.0176</f>
        <v>0</v>
      </c>
    </row>
    <row r="16" spans="2:6" ht="19" customHeight="1" x14ac:dyDescent="0.3">
      <c r="B16" s="32" t="s">
        <v>232</v>
      </c>
      <c r="C16" s="33" t="s">
        <v>230</v>
      </c>
      <c r="D16" s="25"/>
      <c r="E16" s="34">
        <v>64</v>
      </c>
      <c r="F16" s="29">
        <f>(D16*E16)*1.0176</f>
        <v>0</v>
      </c>
    </row>
    <row r="17" spans="2:6" ht="19" customHeight="1" x14ac:dyDescent="0.3">
      <c r="B17" s="32" t="s">
        <v>233</v>
      </c>
      <c r="C17" s="35"/>
      <c r="D17" s="25"/>
      <c r="E17" s="34">
        <v>34.96</v>
      </c>
      <c r="F17" s="29">
        <f t="shared" ref="F17" si="0">D17*E17</f>
        <v>0</v>
      </c>
    </row>
    <row r="18" spans="2:6" ht="19" customHeight="1" x14ac:dyDescent="0.3">
      <c r="B18" s="54" t="s">
        <v>240</v>
      </c>
      <c r="C18" s="54"/>
      <c r="D18" s="54"/>
      <c r="E18" s="54"/>
      <c r="F18" s="28">
        <f>SUM(F12:F17)</f>
        <v>0</v>
      </c>
    </row>
    <row r="19" spans="2:6" ht="26.25" customHeight="1" x14ac:dyDescent="0.3">
      <c r="B19" s="23" t="s">
        <v>249</v>
      </c>
      <c r="C19" s="7"/>
      <c r="D19" s="7"/>
      <c r="E19" s="7"/>
      <c r="F19" s="5"/>
    </row>
    <row r="20" spans="2:6" ht="19" customHeight="1" x14ac:dyDescent="0.3">
      <c r="B20" s="8" t="s">
        <v>219</v>
      </c>
      <c r="C20" s="8" t="s">
        <v>222</v>
      </c>
      <c r="D20" s="8" t="s">
        <v>220</v>
      </c>
      <c r="E20" s="8" t="s">
        <v>211</v>
      </c>
      <c r="F20" s="8" t="s">
        <v>213</v>
      </c>
    </row>
    <row r="21" spans="2:6" ht="21" customHeight="1" x14ac:dyDescent="0.3">
      <c r="B21" s="24" t="s">
        <v>247</v>
      </c>
      <c r="C21" s="24" t="s">
        <v>223</v>
      </c>
      <c r="D21" s="24" t="s">
        <v>221</v>
      </c>
      <c r="E21" s="24" t="s">
        <v>223</v>
      </c>
      <c r="F21" s="24" t="s">
        <v>223</v>
      </c>
    </row>
    <row r="22" spans="2:6" ht="21" customHeight="1" x14ac:dyDescent="0.3">
      <c r="B22" s="26"/>
      <c r="C22" s="19" t="str">
        <f>IFERROR(VLOOKUP(B22,Table1[[#All],[Common]:[Unit Price]],3,FALSE),"")</f>
        <v/>
      </c>
      <c r="D22" s="25"/>
      <c r="E22" s="27">
        <f>IFERROR(VLOOKUP(B22,Table1[[#All],[Common]:[Unit Price]],5,FALSE),0)</f>
        <v>0</v>
      </c>
      <c r="F22" s="29">
        <f t="shared" ref="F22:F33" si="1">(D22*E22)*1.0176</f>
        <v>0</v>
      </c>
    </row>
    <row r="23" spans="2:6" ht="21" customHeight="1" x14ac:dyDescent="0.3">
      <c r="B23" s="26"/>
      <c r="C23" s="19" t="str">
        <f>IFERROR(VLOOKUP(B23,Table1[[#All],[Common]:[Unit Price]],3,FALSE),"")</f>
        <v/>
      </c>
      <c r="D23" s="25"/>
      <c r="E23" s="27">
        <f>IFERROR(VLOOKUP(B23,Table1[[#All],[Common]:[Unit Price]],5,FALSE),0)</f>
        <v>0</v>
      </c>
      <c r="F23" s="29">
        <f t="shared" si="1"/>
        <v>0</v>
      </c>
    </row>
    <row r="24" spans="2:6" ht="21" customHeight="1" x14ac:dyDescent="0.3">
      <c r="B24" s="26"/>
      <c r="C24" s="19" t="str">
        <f>IFERROR(VLOOKUP(B24,Table1[[#All],[Common]:[Unit Price]],3,FALSE),"")</f>
        <v/>
      </c>
      <c r="D24" s="25"/>
      <c r="E24" s="27">
        <f>IFERROR(VLOOKUP(B24,Table1[[#All],[Common]:[Unit Price]],5,FALSE),0)</f>
        <v>0</v>
      </c>
      <c r="F24" s="29">
        <f t="shared" si="1"/>
        <v>0</v>
      </c>
    </row>
    <row r="25" spans="2:6" ht="21" customHeight="1" x14ac:dyDescent="0.3">
      <c r="B25" s="26"/>
      <c r="C25" s="19" t="str">
        <f>IFERROR(VLOOKUP(B25,Table1[[#All],[Common]:[Unit Price]],3,FALSE),"")</f>
        <v/>
      </c>
      <c r="D25" s="25"/>
      <c r="E25" s="27">
        <f>IFERROR(VLOOKUP(B25,Table1[[#All],[Common]:[Unit Price]],5,FALSE),0)</f>
        <v>0</v>
      </c>
      <c r="F25" s="29">
        <f t="shared" si="1"/>
        <v>0</v>
      </c>
    </row>
    <row r="26" spans="2:6" ht="21" customHeight="1" x14ac:dyDescent="0.3">
      <c r="B26" s="26"/>
      <c r="C26" s="19" t="str">
        <f>IFERROR(VLOOKUP(B26,Table1[[#All],[Common]:[Unit Price]],3,FALSE),"")</f>
        <v/>
      </c>
      <c r="D26" s="25"/>
      <c r="E26" s="27">
        <f>IFERROR(VLOOKUP(B26,Table1[[#All],[Common]:[Unit Price]],5,FALSE),0)</f>
        <v>0</v>
      </c>
      <c r="F26" s="29">
        <f t="shared" si="1"/>
        <v>0</v>
      </c>
    </row>
    <row r="27" spans="2:6" ht="21" customHeight="1" x14ac:dyDescent="0.3">
      <c r="B27" s="26"/>
      <c r="C27" s="19" t="str">
        <f>IFERROR(VLOOKUP(B27,Table1[[#All],[Common]:[Unit Price]],3,FALSE),"")</f>
        <v/>
      </c>
      <c r="D27" s="25"/>
      <c r="E27" s="27">
        <f>IFERROR(VLOOKUP(B27,Table1[[#All],[Common]:[Unit Price]],5,FALSE),0)</f>
        <v>0</v>
      </c>
      <c r="F27" s="29">
        <f t="shared" si="1"/>
        <v>0</v>
      </c>
    </row>
    <row r="28" spans="2:6" ht="21" customHeight="1" x14ac:dyDescent="0.3">
      <c r="B28" s="26"/>
      <c r="C28" s="19" t="str">
        <f>IFERROR(VLOOKUP(B28,Table1[[#All],[Common]:[Unit Price]],3,FALSE),"")</f>
        <v/>
      </c>
      <c r="D28" s="25"/>
      <c r="E28" s="27">
        <f>IFERROR(VLOOKUP(B28,Table1[[#All],[Common]:[Unit Price]],5,FALSE),0)</f>
        <v>0</v>
      </c>
      <c r="F28" s="29">
        <f t="shared" si="1"/>
        <v>0</v>
      </c>
    </row>
    <row r="29" spans="2:6" ht="21" customHeight="1" x14ac:dyDescent="0.3">
      <c r="B29" s="26"/>
      <c r="C29" s="19" t="str">
        <f>IFERROR(VLOOKUP(B29,Table1[[#All],[Common]:[Unit Price]],3,FALSE),"")</f>
        <v/>
      </c>
      <c r="D29" s="25"/>
      <c r="E29" s="27">
        <f>IFERROR(VLOOKUP(B29,Table1[[#All],[Common]:[Unit Price]],5,FALSE),0)</f>
        <v>0</v>
      </c>
      <c r="F29" s="29">
        <f t="shared" si="1"/>
        <v>0</v>
      </c>
    </row>
    <row r="30" spans="2:6" ht="21" customHeight="1" x14ac:dyDescent="0.3">
      <c r="B30" s="26"/>
      <c r="C30" s="19" t="str">
        <f>IFERROR(VLOOKUP(B30,Table1[[#All],[Common]:[Unit Price]],3,FALSE),"")</f>
        <v/>
      </c>
      <c r="D30" s="25"/>
      <c r="E30" s="27">
        <f>IFERROR(VLOOKUP(B30,Table1[[#All],[Common]:[Unit Price]],5,FALSE),0)</f>
        <v>0</v>
      </c>
      <c r="F30" s="29">
        <f t="shared" si="1"/>
        <v>0</v>
      </c>
    </row>
    <row r="31" spans="2:6" ht="21" customHeight="1" x14ac:dyDescent="0.3">
      <c r="B31" s="26"/>
      <c r="C31" s="19" t="str">
        <f>IFERROR(VLOOKUP(B31,Table1[[#All],[Common]:[Unit Price]],3,FALSE),"")</f>
        <v/>
      </c>
      <c r="D31" s="25"/>
      <c r="E31" s="27">
        <f>IFERROR(VLOOKUP(B31,Table1[[#All],[Common]:[Unit Price]],5,FALSE),0)</f>
        <v>0</v>
      </c>
      <c r="F31" s="29">
        <f t="shared" si="1"/>
        <v>0</v>
      </c>
    </row>
    <row r="32" spans="2:6" ht="21" customHeight="1" x14ac:dyDescent="0.3">
      <c r="B32" s="26"/>
      <c r="C32" s="19" t="str">
        <f>IFERROR(VLOOKUP(B32,Table1[[#All],[Common]:[Unit Price]],3,FALSE),"")</f>
        <v/>
      </c>
      <c r="D32" s="25"/>
      <c r="E32" s="27">
        <f>IFERROR(VLOOKUP(B32,Table1[[#All],[Common]:[Unit Price]],5,FALSE),0)</f>
        <v>0</v>
      </c>
      <c r="F32" s="29">
        <f t="shared" si="1"/>
        <v>0</v>
      </c>
    </row>
    <row r="33" spans="2:6" ht="21" customHeight="1" x14ac:dyDescent="0.3">
      <c r="B33" s="26"/>
      <c r="C33" s="19" t="str">
        <f>IFERROR(VLOOKUP(B33,Table1[[#All],[Common]:[Unit Price]],3,FALSE),"")</f>
        <v/>
      </c>
      <c r="D33" s="25"/>
      <c r="E33" s="27">
        <f>IFERROR(VLOOKUP(B33,Table1[[#All],[Common]:[Unit Price]],5,FALSE),0)</f>
        <v>0</v>
      </c>
      <c r="F33" s="29">
        <f t="shared" si="1"/>
        <v>0</v>
      </c>
    </row>
    <row r="34" spans="2:6" ht="21" customHeight="1" x14ac:dyDescent="0.3">
      <c r="B34" s="26"/>
      <c r="C34" s="19" t="str">
        <f>IFERROR(VLOOKUP(B34,Table1[[#All],[Common]:[Unit Price]],3,FALSE),"")</f>
        <v/>
      </c>
      <c r="D34" s="25"/>
      <c r="E34" s="27">
        <f>IFERROR(VLOOKUP(B34,Table1[[#All],[Common]:[Unit Price]],5,FALSE),0)</f>
        <v>0</v>
      </c>
      <c r="F34" s="29">
        <f t="shared" ref="F34:F41" si="2">(D34*E34)*1.0176</f>
        <v>0</v>
      </c>
    </row>
    <row r="35" spans="2:6" ht="21" customHeight="1" x14ac:dyDescent="0.3">
      <c r="B35" s="26"/>
      <c r="C35" s="19" t="str">
        <f>IFERROR(VLOOKUP(B35,Table1[[#All],[Common]:[Unit Price]],3,FALSE),"")</f>
        <v/>
      </c>
      <c r="D35" s="25"/>
      <c r="E35" s="27">
        <f>IFERROR(VLOOKUP(B35,Table1[[#All],[Common]:[Unit Price]],5,FALSE),0)</f>
        <v>0</v>
      </c>
      <c r="F35" s="29">
        <f t="shared" si="2"/>
        <v>0</v>
      </c>
    </row>
    <row r="36" spans="2:6" ht="21" customHeight="1" x14ac:dyDescent="0.3">
      <c r="B36" s="26"/>
      <c r="C36" s="19" t="str">
        <f>IFERROR(VLOOKUP(B36,Table1[[#All],[Common]:[Unit Price]],3,FALSE),"")</f>
        <v/>
      </c>
      <c r="D36" s="25"/>
      <c r="E36" s="27">
        <f>IFERROR(VLOOKUP(B36,Table1[[#All],[Common]:[Unit Price]],5,FALSE),0)</f>
        <v>0</v>
      </c>
      <c r="F36" s="29">
        <f t="shared" si="2"/>
        <v>0</v>
      </c>
    </row>
    <row r="37" spans="2:6" ht="19" customHeight="1" x14ac:dyDescent="0.3">
      <c r="B37" s="26"/>
      <c r="C37" s="19" t="str">
        <f>IFERROR(VLOOKUP(B37,Table1[[#All],[Common]:[Unit Price]],3,FALSE),"")</f>
        <v/>
      </c>
      <c r="D37" s="25"/>
      <c r="E37" s="27">
        <f>IFERROR(VLOOKUP(B37,Table1[[#All],[Common]:[Unit Price]],5,FALSE),0)</f>
        <v>0</v>
      </c>
      <c r="F37" s="29">
        <f t="shared" si="2"/>
        <v>0</v>
      </c>
    </row>
    <row r="38" spans="2:6" ht="19" customHeight="1" x14ac:dyDescent="0.3">
      <c r="B38" s="26"/>
      <c r="C38" s="19" t="str">
        <f>IFERROR(VLOOKUP(B38,Table1[[#All],[Common]:[Unit Price]],3,FALSE),"")</f>
        <v/>
      </c>
      <c r="D38" s="25"/>
      <c r="E38" s="27">
        <f>IFERROR(VLOOKUP(B38,Table1[[#All],[Common]:[Unit Price]],5,FALSE),0)</f>
        <v>0</v>
      </c>
      <c r="F38" s="29">
        <f t="shared" si="2"/>
        <v>0</v>
      </c>
    </row>
    <row r="39" spans="2:6" ht="19" customHeight="1" x14ac:dyDescent="0.3">
      <c r="B39" s="26"/>
      <c r="C39" s="19" t="str">
        <f>IFERROR(VLOOKUP(B39,Table1[[#All],[Common]:[Unit Price]],3,FALSE),"")</f>
        <v/>
      </c>
      <c r="D39" s="25"/>
      <c r="E39" s="27">
        <f>IFERROR(VLOOKUP(B39,Table1[[#All],[Common]:[Unit Price]],5,FALSE),0)</f>
        <v>0</v>
      </c>
      <c r="F39" s="29">
        <f t="shared" si="2"/>
        <v>0</v>
      </c>
    </row>
    <row r="40" spans="2:6" ht="19" customHeight="1" x14ac:dyDescent="0.3">
      <c r="B40" s="26"/>
      <c r="C40" s="19" t="str">
        <f>IFERROR(VLOOKUP(B40,Table1[[#All],[Common]:[Unit Price]],3,FALSE),"")</f>
        <v/>
      </c>
      <c r="D40" s="25"/>
      <c r="E40" s="27">
        <f>IFERROR(VLOOKUP(B40,Table1[[#All],[Common]:[Unit Price]],5,FALSE),0)</f>
        <v>0</v>
      </c>
      <c r="F40" s="29">
        <f t="shared" si="2"/>
        <v>0</v>
      </c>
    </row>
    <row r="41" spans="2:6" ht="19" hidden="1" customHeight="1" outlineLevel="1" x14ac:dyDescent="0.3">
      <c r="B41" s="26"/>
      <c r="C41" s="19" t="str">
        <f>IFERROR(VLOOKUP(B41,Table1[[#All],[Common]:[Unit Price]],3,FALSE),"")</f>
        <v/>
      </c>
      <c r="D41" s="25"/>
      <c r="E41" s="27">
        <f>IFERROR(VLOOKUP(B41,Table1[[#All],[Common]:[Unit Price]],5,FALSE),0)</f>
        <v>0</v>
      </c>
      <c r="F41" s="29">
        <f t="shared" si="2"/>
        <v>0</v>
      </c>
    </row>
    <row r="42" spans="2:6" ht="19" hidden="1" customHeight="1" outlineLevel="1" x14ac:dyDescent="0.3">
      <c r="B42" s="26"/>
      <c r="C42" s="19" t="str">
        <f>IFERROR(VLOOKUP(B42,Table1[[#All],[Common]:[Unit Price]],3,FALSE),"")</f>
        <v/>
      </c>
      <c r="D42" s="25"/>
      <c r="E42" s="27">
        <f>IFERROR(VLOOKUP(B42,Table1[[#All],[Common]:[Unit Price]],5,FALSE),0)</f>
        <v>0</v>
      </c>
      <c r="F42" s="29">
        <f t="shared" ref="F42:F48" si="3">(D42*E42)*1.0176</f>
        <v>0</v>
      </c>
    </row>
    <row r="43" spans="2:6" ht="19" hidden="1" customHeight="1" outlineLevel="1" x14ac:dyDescent="0.3">
      <c r="B43" s="26"/>
      <c r="C43" s="19" t="str">
        <f>IFERROR(VLOOKUP(B43,Table1[[#All],[Common]:[Unit Price]],3,FALSE),"")</f>
        <v/>
      </c>
      <c r="D43" s="25"/>
      <c r="E43" s="27">
        <f>IFERROR(VLOOKUP(B43,Table1[[#All],[Common]:[Unit Price]],5,FALSE),0)</f>
        <v>0</v>
      </c>
      <c r="F43" s="29">
        <f t="shared" si="3"/>
        <v>0</v>
      </c>
    </row>
    <row r="44" spans="2:6" ht="19" hidden="1" customHeight="1" outlineLevel="1" x14ac:dyDescent="0.3">
      <c r="B44" s="26"/>
      <c r="C44" s="19" t="str">
        <f>IFERROR(VLOOKUP(B44,Table1[[#All],[Common]:[Unit Price]],3,FALSE),"")</f>
        <v/>
      </c>
      <c r="D44" s="25"/>
      <c r="E44" s="27">
        <f>IFERROR(VLOOKUP(B44,Table1[[#All],[Common]:[Unit Price]],5,FALSE),0)</f>
        <v>0</v>
      </c>
      <c r="F44" s="29">
        <f t="shared" si="3"/>
        <v>0</v>
      </c>
    </row>
    <row r="45" spans="2:6" ht="19" hidden="1" customHeight="1" outlineLevel="1" x14ac:dyDescent="0.3">
      <c r="B45" s="26"/>
      <c r="C45" s="19" t="str">
        <f>IFERROR(VLOOKUP(B45,Table1[[#All],[Common]:[Unit Price]],3,FALSE),"")</f>
        <v/>
      </c>
      <c r="D45" s="25"/>
      <c r="E45" s="27">
        <f>IFERROR(VLOOKUP(B45,Table1[[#All],[Common]:[Unit Price]],5,FALSE),0)</f>
        <v>0</v>
      </c>
      <c r="F45" s="29">
        <f t="shared" si="3"/>
        <v>0</v>
      </c>
    </row>
    <row r="46" spans="2:6" ht="19" hidden="1" customHeight="1" outlineLevel="1" x14ac:dyDescent="0.3">
      <c r="B46" s="26"/>
      <c r="C46" s="19" t="str">
        <f>IFERROR(VLOOKUP(B46,Table1[[#All],[Common]:[Unit Price]],3,FALSE),"")</f>
        <v/>
      </c>
      <c r="D46" s="25"/>
      <c r="E46" s="27">
        <f>IFERROR(VLOOKUP(B46,Table1[[#All],[Common]:[Unit Price]],5,FALSE),0)</f>
        <v>0</v>
      </c>
      <c r="F46" s="29">
        <f t="shared" si="3"/>
        <v>0</v>
      </c>
    </row>
    <row r="47" spans="2:6" ht="19" hidden="1" customHeight="1" outlineLevel="1" x14ac:dyDescent="0.3">
      <c r="B47" s="26"/>
      <c r="C47" s="19" t="str">
        <f>IFERROR(VLOOKUP(B47,Table1[[#All],[Common]:[Unit Price]],3,FALSE),"")</f>
        <v/>
      </c>
      <c r="D47" s="25"/>
      <c r="E47" s="27">
        <f>IFERROR(VLOOKUP(B47,Table1[[#All],[Common]:[Unit Price]],5,FALSE),0)</f>
        <v>0</v>
      </c>
      <c r="F47" s="29">
        <f t="shared" si="3"/>
        <v>0</v>
      </c>
    </row>
    <row r="48" spans="2:6" ht="19" hidden="1" customHeight="1" outlineLevel="1" x14ac:dyDescent="0.3">
      <c r="B48" s="26"/>
      <c r="C48" s="19" t="str">
        <f>IFERROR(VLOOKUP(B48,Table1[[#All],[Common]:[Unit Price]],3,FALSE),"")</f>
        <v/>
      </c>
      <c r="D48" s="25"/>
      <c r="E48" s="27">
        <f>IFERROR(VLOOKUP(B48,Table1[[#All],[Common]:[Unit Price]],5,FALSE),0)</f>
        <v>0</v>
      </c>
      <c r="F48" s="29">
        <f t="shared" si="3"/>
        <v>0</v>
      </c>
    </row>
    <row r="49" spans="2:6" ht="19" hidden="1" customHeight="1" outlineLevel="1" x14ac:dyDescent="0.3">
      <c r="B49" s="26"/>
      <c r="C49" s="19" t="str">
        <f>IFERROR(VLOOKUP(B49,Table1[[#All],[Common]:[Unit Price]],3,FALSE),"")</f>
        <v/>
      </c>
      <c r="D49" s="25"/>
      <c r="E49" s="27">
        <f>IFERROR(VLOOKUP(B49,Table1[[#All],[Common]:[Unit Price]],5,FALSE),0)</f>
        <v>0</v>
      </c>
      <c r="F49" s="29">
        <f>(D49*E49)*1.0176</f>
        <v>0</v>
      </c>
    </row>
    <row r="50" spans="2:6" ht="19" customHeight="1" collapsed="1" x14ac:dyDescent="0.3">
      <c r="B50" s="26"/>
      <c r="C50" s="19"/>
      <c r="D50" s="25"/>
      <c r="E50" s="27">
        <f>IFERROR(VLOOKUP(B50,Table1[[#All],[Common]:[Unit Price]],5,FALSE),0)</f>
        <v>0</v>
      </c>
      <c r="F50" s="29">
        <f t="shared" ref="F50:F70" si="4">(D50*E50)*1.0176</f>
        <v>0</v>
      </c>
    </row>
    <row r="51" spans="2:6" ht="19" customHeight="1" outlineLevel="1" x14ac:dyDescent="0.3">
      <c r="B51" s="26"/>
      <c r="C51" s="25"/>
      <c r="D51" s="25"/>
      <c r="E51" s="42"/>
      <c r="F51" s="29">
        <f t="shared" si="4"/>
        <v>0</v>
      </c>
    </row>
    <row r="52" spans="2:6" ht="19" customHeight="1" outlineLevel="1" x14ac:dyDescent="0.3">
      <c r="B52" s="26"/>
      <c r="C52" s="25"/>
      <c r="D52" s="25"/>
      <c r="E52" s="42"/>
      <c r="F52" s="29">
        <f t="shared" si="4"/>
        <v>0</v>
      </c>
    </row>
    <row r="53" spans="2:6" ht="19" customHeight="1" outlineLevel="1" x14ac:dyDescent="0.3">
      <c r="B53" s="26"/>
      <c r="C53" s="25"/>
      <c r="D53" s="25"/>
      <c r="E53" s="42"/>
      <c r="F53" s="29">
        <f t="shared" si="4"/>
        <v>0</v>
      </c>
    </row>
    <row r="54" spans="2:6" ht="19" customHeight="1" outlineLevel="1" x14ac:dyDescent="0.3">
      <c r="B54" s="26"/>
      <c r="C54" s="25"/>
      <c r="D54" s="25"/>
      <c r="E54" s="42"/>
      <c r="F54" s="29">
        <f t="shared" si="4"/>
        <v>0</v>
      </c>
    </row>
    <row r="55" spans="2:6" ht="19" customHeight="1" outlineLevel="1" x14ac:dyDescent="0.3">
      <c r="B55" s="26"/>
      <c r="C55" s="25"/>
      <c r="D55" s="25"/>
      <c r="E55" s="42"/>
      <c r="F55" s="29">
        <f t="shared" si="4"/>
        <v>0</v>
      </c>
    </row>
    <row r="56" spans="2:6" ht="19" customHeight="1" outlineLevel="1" x14ac:dyDescent="0.3">
      <c r="B56" s="26"/>
      <c r="C56" s="25"/>
      <c r="D56" s="25"/>
      <c r="E56" s="42"/>
      <c r="F56" s="29">
        <f t="shared" si="4"/>
        <v>0</v>
      </c>
    </row>
    <row r="57" spans="2:6" ht="19" customHeight="1" outlineLevel="1" x14ac:dyDescent="0.3">
      <c r="B57" s="26"/>
      <c r="C57" s="25"/>
      <c r="D57" s="25"/>
      <c r="E57" s="42"/>
      <c r="F57" s="29">
        <f t="shared" si="4"/>
        <v>0</v>
      </c>
    </row>
    <row r="58" spans="2:6" ht="19" customHeight="1" outlineLevel="1" x14ac:dyDescent="0.3">
      <c r="B58" s="26"/>
      <c r="C58" s="25"/>
      <c r="D58" s="25"/>
      <c r="E58" s="42"/>
      <c r="F58" s="29">
        <f t="shared" si="4"/>
        <v>0</v>
      </c>
    </row>
    <row r="59" spans="2:6" ht="19" customHeight="1" outlineLevel="1" x14ac:dyDescent="0.3">
      <c r="B59" s="26"/>
      <c r="C59" s="25"/>
      <c r="D59" s="25"/>
      <c r="E59" s="42"/>
      <c r="F59" s="29">
        <f t="shared" si="4"/>
        <v>0</v>
      </c>
    </row>
    <row r="60" spans="2:6" ht="19" customHeight="1" outlineLevel="1" x14ac:dyDescent="0.3">
      <c r="B60" s="26"/>
      <c r="C60" s="25"/>
      <c r="D60" s="25"/>
      <c r="E60" s="42"/>
      <c r="F60" s="29">
        <f t="shared" si="4"/>
        <v>0</v>
      </c>
    </row>
    <row r="61" spans="2:6" ht="19" customHeight="1" outlineLevel="1" x14ac:dyDescent="0.3">
      <c r="B61" s="26"/>
      <c r="C61" s="25"/>
      <c r="D61" s="25"/>
      <c r="E61" s="42"/>
      <c r="F61" s="29">
        <f t="shared" si="4"/>
        <v>0</v>
      </c>
    </row>
    <row r="62" spans="2:6" ht="19" customHeight="1" outlineLevel="1" x14ac:dyDescent="0.3">
      <c r="B62" s="26"/>
      <c r="C62" s="25"/>
      <c r="D62" s="25"/>
      <c r="E62" s="42"/>
      <c r="F62" s="29">
        <f t="shared" si="4"/>
        <v>0</v>
      </c>
    </row>
    <row r="63" spans="2:6" ht="19" customHeight="1" outlineLevel="1" x14ac:dyDescent="0.3">
      <c r="B63" s="26"/>
      <c r="C63" s="25"/>
      <c r="D63" s="25"/>
      <c r="E63" s="42"/>
      <c r="F63" s="29">
        <f t="shared" si="4"/>
        <v>0</v>
      </c>
    </row>
    <row r="64" spans="2:6" ht="19" customHeight="1" outlineLevel="1" x14ac:dyDescent="0.3">
      <c r="B64" s="26"/>
      <c r="C64" s="25"/>
      <c r="D64" s="25"/>
      <c r="E64" s="42"/>
      <c r="F64" s="29">
        <f t="shared" si="4"/>
        <v>0</v>
      </c>
    </row>
    <row r="65" spans="2:6" ht="19" customHeight="1" outlineLevel="1" x14ac:dyDescent="0.3">
      <c r="B65" s="26"/>
      <c r="C65" s="25"/>
      <c r="D65" s="25"/>
      <c r="E65" s="42"/>
      <c r="F65" s="29">
        <f t="shared" si="4"/>
        <v>0</v>
      </c>
    </row>
    <row r="66" spans="2:6" ht="19" customHeight="1" outlineLevel="1" x14ac:dyDescent="0.3">
      <c r="B66" s="26"/>
      <c r="C66" s="25"/>
      <c r="D66" s="25"/>
      <c r="E66" s="42"/>
      <c r="F66" s="29">
        <f t="shared" si="4"/>
        <v>0</v>
      </c>
    </row>
    <row r="67" spans="2:6" ht="19" customHeight="1" outlineLevel="1" x14ac:dyDescent="0.3">
      <c r="B67" s="26"/>
      <c r="C67" s="25"/>
      <c r="D67" s="25"/>
      <c r="E67" s="42"/>
      <c r="F67" s="29">
        <f t="shared" si="4"/>
        <v>0</v>
      </c>
    </row>
    <row r="68" spans="2:6" ht="19" customHeight="1" outlineLevel="1" x14ac:dyDescent="0.3">
      <c r="B68" s="26"/>
      <c r="C68" s="25"/>
      <c r="D68" s="25"/>
      <c r="E68" s="42"/>
      <c r="F68" s="29">
        <f t="shared" si="4"/>
        <v>0</v>
      </c>
    </row>
    <row r="69" spans="2:6" ht="19" customHeight="1" outlineLevel="1" x14ac:dyDescent="0.3">
      <c r="B69" s="26"/>
      <c r="C69" s="25"/>
      <c r="D69" s="25"/>
      <c r="E69" s="42"/>
      <c r="F69" s="29">
        <f t="shared" si="4"/>
        <v>0</v>
      </c>
    </row>
    <row r="70" spans="2:6" ht="19" customHeight="1" outlineLevel="1" x14ac:dyDescent="0.3">
      <c r="B70" s="26"/>
      <c r="C70" s="25"/>
      <c r="D70" s="25"/>
      <c r="E70" s="42"/>
      <c r="F70" s="29">
        <f t="shared" si="4"/>
        <v>0</v>
      </c>
    </row>
    <row r="71" spans="2:6" ht="19" customHeight="1" x14ac:dyDescent="0.3">
      <c r="B71" s="54" t="s">
        <v>239</v>
      </c>
      <c r="C71" s="54"/>
      <c r="D71" s="54"/>
      <c r="E71" s="54"/>
      <c r="F71" s="28">
        <f>SUM(F22:F70)</f>
        <v>0</v>
      </c>
    </row>
    <row r="72" spans="2:6" ht="25.5" customHeight="1" x14ac:dyDescent="0.3">
      <c r="B72" s="23" t="s">
        <v>250</v>
      </c>
      <c r="C72" s="7"/>
      <c r="D72" s="7"/>
      <c r="E72" s="7"/>
      <c r="F72" s="5"/>
    </row>
    <row r="73" spans="2:6" ht="19" customHeight="1" x14ac:dyDescent="0.3">
      <c r="B73" s="8" t="s">
        <v>225</v>
      </c>
      <c r="C73" s="8" t="s">
        <v>238</v>
      </c>
      <c r="D73" s="8" t="s">
        <v>220</v>
      </c>
      <c r="E73" s="8" t="s">
        <v>211</v>
      </c>
      <c r="F73" s="8" t="s">
        <v>213</v>
      </c>
    </row>
    <row r="74" spans="2:6" ht="19" customHeight="1" x14ac:dyDescent="0.3">
      <c r="B74" s="24" t="s">
        <v>223</v>
      </c>
      <c r="C74" s="24" t="s">
        <v>221</v>
      </c>
      <c r="D74" s="24" t="s">
        <v>221</v>
      </c>
      <c r="E74" s="24" t="s">
        <v>221</v>
      </c>
      <c r="F74" s="24" t="s">
        <v>223</v>
      </c>
    </row>
    <row r="75" spans="2:6" ht="19" customHeight="1" x14ac:dyDescent="0.3">
      <c r="B75" s="41" t="s">
        <v>237</v>
      </c>
      <c r="C75" s="35"/>
      <c r="D75" s="25"/>
      <c r="E75" s="27">
        <v>150</v>
      </c>
      <c r="F75" s="29">
        <f>D75*E75</f>
        <v>0</v>
      </c>
    </row>
    <row r="76" spans="2:6" ht="19" customHeight="1" x14ac:dyDescent="0.3">
      <c r="B76" s="41" t="s">
        <v>234</v>
      </c>
      <c r="C76" s="25"/>
      <c r="D76" s="25"/>
      <c r="E76" s="42"/>
      <c r="F76" s="29">
        <f>D76*E76</f>
        <v>0</v>
      </c>
    </row>
    <row r="77" spans="2:6" ht="19" customHeight="1" x14ac:dyDescent="0.3">
      <c r="B77" s="41" t="s">
        <v>236</v>
      </c>
      <c r="C77" s="25"/>
      <c r="D77" s="25"/>
      <c r="E77" s="42"/>
      <c r="F77" s="29">
        <f>D77*E77</f>
        <v>0</v>
      </c>
    </row>
    <row r="78" spans="2:6" ht="19" customHeight="1" x14ac:dyDescent="0.3">
      <c r="B78" s="41" t="s">
        <v>235</v>
      </c>
      <c r="C78" s="25"/>
      <c r="D78" s="25"/>
      <c r="E78" s="42"/>
      <c r="F78" s="29">
        <f>D78*E78</f>
        <v>0</v>
      </c>
    </row>
    <row r="79" spans="2:6" ht="19" customHeight="1" x14ac:dyDescent="0.3">
      <c r="B79" s="41" t="s">
        <v>1</v>
      </c>
      <c r="C79" s="25"/>
      <c r="D79" s="25"/>
      <c r="E79" s="42"/>
      <c r="F79" s="29">
        <f t="shared" ref="F79:F82" si="5">D79*E79</f>
        <v>0</v>
      </c>
    </row>
    <row r="80" spans="2:6" ht="19" customHeight="1" x14ac:dyDescent="0.3">
      <c r="B80" s="41" t="s">
        <v>2</v>
      </c>
      <c r="C80" s="25"/>
      <c r="D80" s="25"/>
      <c r="E80" s="42"/>
      <c r="F80" s="29">
        <f t="shared" si="5"/>
        <v>0</v>
      </c>
    </row>
    <row r="81" spans="2:6" ht="19" customHeight="1" x14ac:dyDescent="0.3">
      <c r="B81" s="41" t="s">
        <v>4</v>
      </c>
      <c r="C81" s="25"/>
      <c r="D81" s="25"/>
      <c r="E81" s="42"/>
      <c r="F81" s="29">
        <f t="shared" si="5"/>
        <v>0</v>
      </c>
    </row>
    <row r="82" spans="2:6" ht="19" customHeight="1" x14ac:dyDescent="0.3">
      <c r="B82" s="41" t="s">
        <v>3</v>
      </c>
      <c r="C82" s="25"/>
      <c r="D82" s="25"/>
      <c r="E82" s="42"/>
      <c r="F82" s="29">
        <f t="shared" si="5"/>
        <v>0</v>
      </c>
    </row>
    <row r="83" spans="2:6" ht="19" customHeight="1" x14ac:dyDescent="0.3">
      <c r="B83" s="54" t="s">
        <v>246</v>
      </c>
      <c r="C83" s="54"/>
      <c r="D83" s="54"/>
      <c r="E83" s="54"/>
      <c r="F83" s="28">
        <f>SUM(F75:F82)*1.0176</f>
        <v>0</v>
      </c>
    </row>
    <row r="84" spans="2:6" ht="19" customHeight="1" x14ac:dyDescent="0.3">
      <c r="B84" s="30"/>
      <c r="C84" s="30"/>
      <c r="D84" s="30"/>
      <c r="E84" s="30"/>
      <c r="F84" s="21"/>
    </row>
    <row r="85" spans="2:6" ht="19" customHeight="1" x14ac:dyDescent="0.3">
      <c r="B85" s="55" t="s">
        <v>214</v>
      </c>
      <c r="C85" s="55"/>
      <c r="D85" s="55"/>
      <c r="E85" s="55"/>
      <c r="F85" s="36">
        <f>SUM(F18+F71+F83)</f>
        <v>0</v>
      </c>
    </row>
    <row r="86" spans="2:6" ht="19" customHeight="1" x14ac:dyDescent="0.3">
      <c r="B86" s="20"/>
      <c r="C86" s="20"/>
      <c r="D86" s="20"/>
      <c r="E86" s="20"/>
      <c r="F86" s="22"/>
    </row>
    <row r="87" spans="2:6" ht="18.75" customHeight="1" x14ac:dyDescent="0.3">
      <c r="B87" s="23" t="s">
        <v>251</v>
      </c>
      <c r="C87" s="7"/>
      <c r="D87" s="7"/>
      <c r="E87" s="7"/>
      <c r="F87" s="5"/>
    </row>
    <row r="88" spans="2:6" ht="18.75" customHeight="1" x14ac:dyDescent="0.3">
      <c r="B88" s="8" t="s">
        <v>225</v>
      </c>
      <c r="C88" s="8" t="s">
        <v>222</v>
      </c>
      <c r="D88" s="8" t="s">
        <v>220</v>
      </c>
      <c r="E88" s="8" t="s">
        <v>211</v>
      </c>
      <c r="F88" s="8" t="s">
        <v>213</v>
      </c>
    </row>
    <row r="89" spans="2:6" ht="18.75" customHeight="1" x14ac:dyDescent="0.3">
      <c r="B89" s="24" t="s">
        <v>221</v>
      </c>
      <c r="C89" s="24" t="s">
        <v>221</v>
      </c>
      <c r="D89" s="24" t="s">
        <v>221</v>
      </c>
      <c r="E89" s="24" t="s">
        <v>221</v>
      </c>
      <c r="F89" s="24" t="s">
        <v>223</v>
      </c>
    </row>
    <row r="90" spans="2:6" ht="18.75" customHeight="1" x14ac:dyDescent="0.3">
      <c r="B90" s="26"/>
      <c r="C90" s="25"/>
      <c r="D90" s="25"/>
      <c r="E90" s="42"/>
      <c r="F90" s="29">
        <f>D90*E90</f>
        <v>0</v>
      </c>
    </row>
    <row r="91" spans="2:6" ht="18.75" customHeight="1" x14ac:dyDescent="0.3">
      <c r="B91" s="26"/>
      <c r="C91" s="25"/>
      <c r="D91" s="25"/>
      <c r="E91" s="42"/>
      <c r="F91" s="29">
        <f>D91*E91</f>
        <v>0</v>
      </c>
    </row>
    <row r="92" spans="2:6" ht="18.75" customHeight="1" x14ac:dyDescent="0.3">
      <c r="B92" s="26"/>
      <c r="C92" s="25"/>
      <c r="D92" s="25"/>
      <c r="E92" s="42"/>
      <c r="F92" s="29">
        <f>D92*E92</f>
        <v>0</v>
      </c>
    </row>
    <row r="93" spans="2:6" ht="18.75" customHeight="1" x14ac:dyDescent="0.3">
      <c r="B93" s="26"/>
      <c r="C93" s="25"/>
      <c r="D93" s="25"/>
      <c r="E93" s="42"/>
      <c r="F93" s="29">
        <f>D93*E93</f>
        <v>0</v>
      </c>
    </row>
    <row r="94" spans="2:6" ht="19.5" customHeight="1" x14ac:dyDescent="0.3">
      <c r="B94" s="54" t="s">
        <v>242</v>
      </c>
      <c r="C94" s="54"/>
      <c r="D94" s="54"/>
      <c r="E94" s="54"/>
      <c r="F94" s="28">
        <f>SUM(F90:F93)</f>
        <v>0</v>
      </c>
    </row>
    <row r="95" spans="2:6" x14ac:dyDescent="0.3">
      <c r="B95" s="39"/>
      <c r="C95" s="40"/>
      <c r="D95" s="40"/>
      <c r="E95" s="40"/>
      <c r="F95" s="38"/>
    </row>
    <row r="96" spans="2:6" ht="18.75" customHeight="1" x14ac:dyDescent="0.3">
      <c r="B96" s="55" t="s">
        <v>243</v>
      </c>
      <c r="C96" s="55"/>
      <c r="D96" s="55"/>
      <c r="E96" s="55"/>
      <c r="F96" s="36">
        <f>SUM(F85+F94)</f>
        <v>0</v>
      </c>
    </row>
  </sheetData>
  <sheetProtection algorithmName="SHA-512" hashValue="Vh9/2i1J0kFBECPS9r9m4zTVrzGPWZ2Q45KmwiKHdjuQhkSwLrWN/V2VhbsSRk6WIqwXd9qhMIUFAlCVThiVkw==" saltValue="iSw2aCH4GIl7Om8U1dT3AA==" spinCount="100000" sheet="1" objects="1" scenarios="1"/>
  <protectedRanges>
    <protectedRange sqref="B52:E70" name="Range2"/>
    <protectedRange sqref="C5:C6 D12:D17 C76:E82 B90:E93 B22:B70 D22:D70" name="Editable Cells"/>
  </protectedRanges>
  <mergeCells count="7">
    <mergeCell ref="B3:C3"/>
    <mergeCell ref="B18:E18"/>
    <mergeCell ref="B83:E83"/>
    <mergeCell ref="B96:E96"/>
    <mergeCell ref="B85:E85"/>
    <mergeCell ref="B71:E71"/>
    <mergeCell ref="B94:E94"/>
  </mergeCells>
  <dataValidations count="1">
    <dataValidation type="list" allowBlank="1" showInputMessage="1" showErrorMessage="1" sqref="B22:B50" xr:uid="{3B519598-C5B1-4B0A-8A88-3363EF2059C1}">
      <formula1>Common</formula1>
    </dataValidation>
  </dataValidations>
  <pageMargins left="0.25" right="0.25" top="0.75" bottom="0.75" header="0.3" footer="0.3"/>
  <pageSetup scale="8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FB60-952D-4B8C-B23F-6C3BEFF5E56C}">
  <sheetPr>
    <tabColor theme="5" tint="-0.249977111117893"/>
  </sheetPr>
  <dimension ref="A1:L96"/>
  <sheetViews>
    <sheetView topLeftCell="A3" workbookViewId="0">
      <selection activeCell="A34" sqref="A34"/>
    </sheetView>
  </sheetViews>
  <sheetFormatPr defaultColWidth="9.1796875" defaultRowHeight="14.5" x14ac:dyDescent="0.35"/>
  <cols>
    <col min="1" max="1" width="21.453125" style="44" bestFit="1" customWidth="1"/>
    <col min="2" max="2" width="23.7265625" style="44" bestFit="1" customWidth="1"/>
    <col min="3" max="3" width="27.1796875" style="44" bestFit="1" customWidth="1"/>
    <col min="4" max="4" width="17.453125" style="44" bestFit="1" customWidth="1"/>
    <col min="5" max="5" width="9.81640625" style="44" bestFit="1" customWidth="1"/>
    <col min="6" max="6" width="12.54296875" style="44" customWidth="1"/>
    <col min="7" max="10" width="9.1796875" style="44"/>
    <col min="11" max="11" width="9.1796875" style="44" customWidth="1"/>
    <col min="12" max="12" width="20.7265625" style="44" hidden="1" customWidth="1"/>
    <col min="13" max="16384" width="9.1796875" style="44"/>
  </cols>
  <sheetData>
    <row r="1" spans="1:12" ht="34.5" customHeight="1" x14ac:dyDescent="0.35">
      <c r="A1" s="56" t="s">
        <v>210</v>
      </c>
      <c r="B1" s="56"/>
      <c r="C1" s="56"/>
      <c r="D1" s="56"/>
      <c r="E1" s="56"/>
      <c r="F1" s="56"/>
    </row>
    <row r="2" spans="1:12" ht="33" customHeight="1" x14ac:dyDescent="0.35">
      <c r="A2" s="48" t="s">
        <v>212</v>
      </c>
      <c r="B2" s="48" t="s">
        <v>209</v>
      </c>
      <c r="C2" s="48" t="s">
        <v>208</v>
      </c>
      <c r="D2" s="48" t="s">
        <v>207</v>
      </c>
      <c r="E2" s="48" t="s">
        <v>206</v>
      </c>
      <c r="F2" s="49" t="s">
        <v>211</v>
      </c>
    </row>
    <row r="3" spans="1:12" x14ac:dyDescent="0.35">
      <c r="A3" s="50" t="s">
        <v>205</v>
      </c>
      <c r="B3" s="50" t="s">
        <v>204</v>
      </c>
      <c r="C3" s="50" t="s">
        <v>203</v>
      </c>
      <c r="D3" s="50" t="s">
        <v>6</v>
      </c>
      <c r="E3" s="50" t="s">
        <v>28</v>
      </c>
      <c r="F3" s="51">
        <v>10.5</v>
      </c>
      <c r="L3" s="45" t="s">
        <v>218</v>
      </c>
    </row>
    <row r="4" spans="1:12" x14ac:dyDescent="0.35">
      <c r="A4" s="50" t="s">
        <v>205</v>
      </c>
      <c r="B4" s="50" t="s">
        <v>202</v>
      </c>
      <c r="C4" s="50" t="s">
        <v>201</v>
      </c>
      <c r="D4" s="50" t="s">
        <v>6</v>
      </c>
      <c r="E4" s="50" t="s">
        <v>5</v>
      </c>
      <c r="F4" s="51">
        <v>13.5</v>
      </c>
      <c r="L4" s="46" t="s">
        <v>205</v>
      </c>
    </row>
    <row r="5" spans="1:12" x14ac:dyDescent="0.35">
      <c r="A5" s="50" t="s">
        <v>205</v>
      </c>
      <c r="B5" s="50" t="s">
        <v>200</v>
      </c>
      <c r="C5" s="50" t="s">
        <v>199</v>
      </c>
      <c r="D5" s="50" t="s">
        <v>176</v>
      </c>
      <c r="E5" s="50" t="s">
        <v>5</v>
      </c>
      <c r="F5" s="51">
        <v>10.5</v>
      </c>
      <c r="L5" s="47" t="s">
        <v>93</v>
      </c>
    </row>
    <row r="6" spans="1:12" x14ac:dyDescent="0.35">
      <c r="A6" s="50" t="s">
        <v>205</v>
      </c>
      <c r="B6" s="50" t="s">
        <v>198</v>
      </c>
      <c r="C6" s="50" t="s">
        <v>197</v>
      </c>
      <c r="D6" s="50" t="s">
        <v>6</v>
      </c>
      <c r="E6" s="50" t="s">
        <v>28</v>
      </c>
      <c r="F6" s="51">
        <v>10.5</v>
      </c>
      <c r="L6" s="46" t="s">
        <v>63</v>
      </c>
    </row>
    <row r="7" spans="1:12" x14ac:dyDescent="0.35">
      <c r="A7" s="50" t="s">
        <v>205</v>
      </c>
      <c r="B7" s="50" t="s">
        <v>196</v>
      </c>
      <c r="C7" s="50" t="s">
        <v>195</v>
      </c>
      <c r="D7" s="50" t="s">
        <v>6</v>
      </c>
      <c r="E7" s="50" t="s">
        <v>5</v>
      </c>
      <c r="F7" s="51">
        <v>12.5</v>
      </c>
      <c r="L7" s="47" t="s">
        <v>11</v>
      </c>
    </row>
    <row r="8" spans="1:12" x14ac:dyDescent="0.35">
      <c r="A8" s="50" t="s">
        <v>205</v>
      </c>
      <c r="B8" s="50" t="s">
        <v>194</v>
      </c>
      <c r="C8" s="50" t="s">
        <v>193</v>
      </c>
      <c r="D8" s="50" t="s">
        <v>70</v>
      </c>
      <c r="E8" s="50" t="s">
        <v>5</v>
      </c>
      <c r="F8" s="51">
        <v>10.5</v>
      </c>
    </row>
    <row r="9" spans="1:12" x14ac:dyDescent="0.35">
      <c r="A9" s="50" t="s">
        <v>205</v>
      </c>
      <c r="B9" s="50" t="s">
        <v>192</v>
      </c>
      <c r="C9" s="50" t="s">
        <v>191</v>
      </c>
      <c r="D9" s="50" t="s">
        <v>6</v>
      </c>
      <c r="E9" s="50" t="s">
        <v>28</v>
      </c>
      <c r="F9" s="51">
        <v>13.5</v>
      </c>
    </row>
    <row r="10" spans="1:12" x14ac:dyDescent="0.35">
      <c r="A10" s="50" t="s">
        <v>205</v>
      </c>
      <c r="B10" s="50" t="s">
        <v>190</v>
      </c>
      <c r="C10" s="50" t="s">
        <v>189</v>
      </c>
      <c r="D10" s="50" t="s">
        <v>176</v>
      </c>
      <c r="E10" s="50" t="s">
        <v>28</v>
      </c>
      <c r="F10" s="51">
        <v>11</v>
      </c>
    </row>
    <row r="11" spans="1:12" x14ac:dyDescent="0.35">
      <c r="A11" s="50" t="s">
        <v>205</v>
      </c>
      <c r="B11" s="50" t="s">
        <v>188</v>
      </c>
      <c r="C11" s="50" t="s">
        <v>187</v>
      </c>
      <c r="D11" s="52" t="s">
        <v>6</v>
      </c>
      <c r="E11" s="50" t="s">
        <v>28</v>
      </c>
      <c r="F11" s="51">
        <v>10.5</v>
      </c>
    </row>
    <row r="12" spans="1:12" x14ac:dyDescent="0.35">
      <c r="A12" s="50" t="s">
        <v>205</v>
      </c>
      <c r="B12" s="50" t="s">
        <v>186</v>
      </c>
      <c r="C12" s="50" t="s">
        <v>185</v>
      </c>
      <c r="D12" s="50" t="s">
        <v>6</v>
      </c>
      <c r="E12" s="50" t="s">
        <v>28</v>
      </c>
      <c r="F12" s="51">
        <v>10.5</v>
      </c>
    </row>
    <row r="13" spans="1:12" x14ac:dyDescent="0.35">
      <c r="A13" s="50" t="s">
        <v>205</v>
      </c>
      <c r="B13" s="50" t="s">
        <v>184</v>
      </c>
      <c r="C13" s="50" t="s">
        <v>183</v>
      </c>
      <c r="D13" s="50" t="s">
        <v>6</v>
      </c>
      <c r="E13" s="50" t="s">
        <v>28</v>
      </c>
      <c r="F13" s="51">
        <v>10.5</v>
      </c>
    </row>
    <row r="14" spans="1:12" x14ac:dyDescent="0.35">
      <c r="A14" s="50" t="s">
        <v>205</v>
      </c>
      <c r="B14" s="50" t="s">
        <v>182</v>
      </c>
      <c r="C14" s="50" t="s">
        <v>181</v>
      </c>
      <c r="D14" s="50" t="s">
        <v>12</v>
      </c>
      <c r="E14" s="50" t="s">
        <v>5</v>
      </c>
      <c r="F14" s="51">
        <v>11.5</v>
      </c>
    </row>
    <row r="15" spans="1:12" x14ac:dyDescent="0.35">
      <c r="A15" s="50" t="s">
        <v>205</v>
      </c>
      <c r="B15" s="50" t="s">
        <v>180</v>
      </c>
      <c r="C15" s="50" t="s">
        <v>179</v>
      </c>
      <c r="D15" s="50" t="s">
        <v>111</v>
      </c>
      <c r="E15" s="50" t="s">
        <v>5</v>
      </c>
      <c r="F15" s="51">
        <v>10.5</v>
      </c>
    </row>
    <row r="16" spans="1:12" x14ac:dyDescent="0.35">
      <c r="A16" s="50" t="s">
        <v>205</v>
      </c>
      <c r="B16" s="50" t="s">
        <v>178</v>
      </c>
      <c r="C16" s="50" t="s">
        <v>177</v>
      </c>
      <c r="D16" s="50" t="s">
        <v>176</v>
      </c>
      <c r="E16" s="50" t="s">
        <v>5</v>
      </c>
      <c r="F16" s="51">
        <v>10.5</v>
      </c>
    </row>
    <row r="17" spans="1:6" x14ac:dyDescent="0.35">
      <c r="A17" s="50" t="s">
        <v>205</v>
      </c>
      <c r="B17" s="50" t="s">
        <v>175</v>
      </c>
      <c r="C17" s="50" t="s">
        <v>174</v>
      </c>
      <c r="D17" s="50" t="s">
        <v>173</v>
      </c>
      <c r="E17" s="50" t="s">
        <v>5</v>
      </c>
      <c r="F17" s="51">
        <v>10.5</v>
      </c>
    </row>
    <row r="18" spans="1:6" x14ac:dyDescent="0.35">
      <c r="A18" s="50" t="s">
        <v>205</v>
      </c>
      <c r="B18" s="50" t="s">
        <v>172</v>
      </c>
      <c r="C18" s="50" t="s">
        <v>171</v>
      </c>
      <c r="D18" s="50" t="s">
        <v>111</v>
      </c>
      <c r="E18" s="50" t="s">
        <v>5</v>
      </c>
      <c r="F18" s="51">
        <v>13.5</v>
      </c>
    </row>
    <row r="19" spans="1:6" x14ac:dyDescent="0.35">
      <c r="A19" s="50" t="s">
        <v>205</v>
      </c>
      <c r="B19" s="50" t="s">
        <v>170</v>
      </c>
      <c r="C19" s="50" t="s">
        <v>169</v>
      </c>
      <c r="D19" s="50" t="s">
        <v>100</v>
      </c>
      <c r="E19" s="50" t="s">
        <v>5</v>
      </c>
      <c r="F19" s="51">
        <v>10.5</v>
      </c>
    </row>
    <row r="20" spans="1:6" x14ac:dyDescent="0.35">
      <c r="A20" s="50" t="s">
        <v>205</v>
      </c>
      <c r="B20" s="50" t="s">
        <v>168</v>
      </c>
      <c r="C20" s="50" t="s">
        <v>167</v>
      </c>
      <c r="D20" s="50" t="s">
        <v>6</v>
      </c>
      <c r="E20" s="50" t="s">
        <v>28</v>
      </c>
      <c r="F20" s="51">
        <v>10.5</v>
      </c>
    </row>
    <row r="21" spans="1:6" x14ac:dyDescent="0.35">
      <c r="A21" s="50" t="s">
        <v>205</v>
      </c>
      <c r="B21" s="50" t="s">
        <v>166</v>
      </c>
      <c r="C21" s="50" t="s">
        <v>165</v>
      </c>
      <c r="D21" s="50" t="s">
        <v>6</v>
      </c>
      <c r="E21" s="50" t="s">
        <v>28</v>
      </c>
      <c r="F21" s="51">
        <v>13.5</v>
      </c>
    </row>
    <row r="22" spans="1:6" x14ac:dyDescent="0.35">
      <c r="A22" s="50" t="s">
        <v>205</v>
      </c>
      <c r="B22" s="50" t="s">
        <v>164</v>
      </c>
      <c r="C22" s="50" t="s">
        <v>163</v>
      </c>
      <c r="D22" s="50" t="s">
        <v>6</v>
      </c>
      <c r="E22" s="50" t="s">
        <v>28</v>
      </c>
      <c r="F22" s="51">
        <v>10.5</v>
      </c>
    </row>
    <row r="23" spans="1:6" x14ac:dyDescent="0.35">
      <c r="A23" s="50" t="s">
        <v>205</v>
      </c>
      <c r="B23" s="50" t="s">
        <v>162</v>
      </c>
      <c r="C23" s="50" t="s">
        <v>161</v>
      </c>
      <c r="D23" s="50" t="s">
        <v>160</v>
      </c>
      <c r="E23" s="50" t="s">
        <v>5</v>
      </c>
      <c r="F23" s="51">
        <v>10.5</v>
      </c>
    </row>
    <row r="24" spans="1:6" x14ac:dyDescent="0.35">
      <c r="A24" s="50" t="s">
        <v>205</v>
      </c>
      <c r="B24" s="50" t="s">
        <v>159</v>
      </c>
      <c r="C24" s="50" t="s">
        <v>158</v>
      </c>
      <c r="D24" s="50" t="s">
        <v>111</v>
      </c>
      <c r="E24" s="50" t="s">
        <v>5</v>
      </c>
      <c r="F24" s="51">
        <v>10.5</v>
      </c>
    </row>
    <row r="25" spans="1:6" x14ac:dyDescent="0.35">
      <c r="A25" s="50" t="s">
        <v>205</v>
      </c>
      <c r="B25" s="50" t="s">
        <v>157</v>
      </c>
      <c r="C25" s="50" t="s">
        <v>156</v>
      </c>
      <c r="D25" s="50" t="s">
        <v>6</v>
      </c>
      <c r="E25" s="50" t="s">
        <v>28</v>
      </c>
      <c r="F25" s="51">
        <v>9.5</v>
      </c>
    </row>
    <row r="26" spans="1:6" x14ac:dyDescent="0.35">
      <c r="A26" s="50" t="s">
        <v>205</v>
      </c>
      <c r="B26" s="50" t="s">
        <v>155</v>
      </c>
      <c r="C26" s="50" t="s">
        <v>154</v>
      </c>
      <c r="D26" s="50" t="s">
        <v>6</v>
      </c>
      <c r="E26" s="50" t="s">
        <v>5</v>
      </c>
      <c r="F26" s="51">
        <v>13.5</v>
      </c>
    </row>
    <row r="27" spans="1:6" x14ac:dyDescent="0.35">
      <c r="A27" s="50" t="s">
        <v>205</v>
      </c>
      <c r="B27" s="50" t="s">
        <v>153</v>
      </c>
      <c r="C27" s="50" t="s">
        <v>152</v>
      </c>
      <c r="D27" s="50" t="s">
        <v>100</v>
      </c>
      <c r="E27" s="50" t="s">
        <v>28</v>
      </c>
      <c r="F27" s="51">
        <v>10.5</v>
      </c>
    </row>
    <row r="28" spans="1:6" x14ac:dyDescent="0.35">
      <c r="A28" s="50" t="s">
        <v>205</v>
      </c>
      <c r="B28" s="50" t="s">
        <v>151</v>
      </c>
      <c r="C28" s="50" t="s">
        <v>150</v>
      </c>
      <c r="D28" s="50" t="s">
        <v>100</v>
      </c>
      <c r="E28" s="50" t="s">
        <v>5</v>
      </c>
      <c r="F28" s="51">
        <v>10.5</v>
      </c>
    </row>
    <row r="29" spans="1:6" x14ac:dyDescent="0.35">
      <c r="A29" s="50" t="s">
        <v>205</v>
      </c>
      <c r="B29" s="50" t="s">
        <v>149</v>
      </c>
      <c r="C29" s="50" t="s">
        <v>148</v>
      </c>
      <c r="D29" s="50" t="s">
        <v>6</v>
      </c>
      <c r="E29" s="50" t="s">
        <v>28</v>
      </c>
      <c r="F29" s="51">
        <v>5.25</v>
      </c>
    </row>
    <row r="30" spans="1:6" x14ac:dyDescent="0.35">
      <c r="A30" s="50" t="s">
        <v>205</v>
      </c>
      <c r="B30" s="50" t="s">
        <v>147</v>
      </c>
      <c r="C30" s="50" t="s">
        <v>146</v>
      </c>
      <c r="D30" s="50" t="s">
        <v>100</v>
      </c>
      <c r="E30" s="50" t="s">
        <v>28</v>
      </c>
      <c r="F30" s="51">
        <v>11</v>
      </c>
    </row>
    <row r="31" spans="1:6" x14ac:dyDescent="0.35">
      <c r="A31" s="50" t="s">
        <v>205</v>
      </c>
      <c r="B31" s="50" t="s">
        <v>145</v>
      </c>
      <c r="C31" s="50" t="s">
        <v>144</v>
      </c>
      <c r="D31" s="50" t="s">
        <v>100</v>
      </c>
      <c r="E31" s="50" t="s">
        <v>5</v>
      </c>
      <c r="F31" s="51">
        <v>11</v>
      </c>
    </row>
    <row r="32" spans="1:6" x14ac:dyDescent="0.35">
      <c r="A32" s="50" t="s">
        <v>205</v>
      </c>
      <c r="B32" s="50" t="s">
        <v>143</v>
      </c>
      <c r="C32" s="50" t="s">
        <v>142</v>
      </c>
      <c r="D32" s="50" t="s">
        <v>100</v>
      </c>
      <c r="E32" s="50" t="s">
        <v>5</v>
      </c>
      <c r="F32" s="51">
        <v>11</v>
      </c>
    </row>
    <row r="33" spans="1:6" x14ac:dyDescent="0.35">
      <c r="A33" s="50" t="s">
        <v>205</v>
      </c>
      <c r="B33" s="50" t="s">
        <v>141</v>
      </c>
      <c r="C33" s="50" t="s">
        <v>140</v>
      </c>
      <c r="D33" s="50" t="s">
        <v>6</v>
      </c>
      <c r="E33" s="50" t="s">
        <v>28</v>
      </c>
      <c r="F33" s="51">
        <v>10.5</v>
      </c>
    </row>
    <row r="34" spans="1:6" x14ac:dyDescent="0.35">
      <c r="A34" s="50" t="s">
        <v>205</v>
      </c>
      <c r="B34" s="50" t="s">
        <v>139</v>
      </c>
      <c r="C34" s="50" t="s">
        <v>138</v>
      </c>
      <c r="D34" s="50" t="s">
        <v>12</v>
      </c>
      <c r="E34" s="50" t="s">
        <v>5</v>
      </c>
      <c r="F34" s="51">
        <v>9</v>
      </c>
    </row>
    <row r="35" spans="1:6" x14ac:dyDescent="0.35">
      <c r="A35" s="50" t="s">
        <v>205</v>
      </c>
      <c r="B35" s="50" t="s">
        <v>137</v>
      </c>
      <c r="C35" s="50" t="s">
        <v>136</v>
      </c>
      <c r="D35" s="50" t="s">
        <v>6</v>
      </c>
      <c r="E35" s="50" t="s">
        <v>5</v>
      </c>
      <c r="F35" s="51">
        <v>13.5</v>
      </c>
    </row>
    <row r="36" spans="1:6" x14ac:dyDescent="0.35">
      <c r="A36" s="50" t="s">
        <v>205</v>
      </c>
      <c r="B36" s="50" t="s">
        <v>135</v>
      </c>
      <c r="C36" s="50" t="s">
        <v>134</v>
      </c>
      <c r="D36" s="50" t="s">
        <v>6</v>
      </c>
      <c r="E36" s="50" t="s">
        <v>5</v>
      </c>
      <c r="F36" s="51">
        <v>15.5</v>
      </c>
    </row>
    <row r="37" spans="1:6" x14ac:dyDescent="0.35">
      <c r="A37" s="50" t="s">
        <v>205</v>
      </c>
      <c r="B37" s="50" t="s">
        <v>133</v>
      </c>
      <c r="C37" s="50" t="s">
        <v>133</v>
      </c>
      <c r="D37" s="50" t="s">
        <v>111</v>
      </c>
      <c r="E37" s="50" t="s">
        <v>5</v>
      </c>
      <c r="F37" s="51">
        <v>11</v>
      </c>
    </row>
    <row r="38" spans="1:6" x14ac:dyDescent="0.35">
      <c r="A38" s="50" t="s">
        <v>205</v>
      </c>
      <c r="B38" s="50" t="s">
        <v>132</v>
      </c>
      <c r="C38" s="50" t="s">
        <v>131</v>
      </c>
      <c r="D38" s="50" t="s">
        <v>111</v>
      </c>
      <c r="E38" s="50" t="s">
        <v>28</v>
      </c>
      <c r="F38" s="51">
        <v>10.5</v>
      </c>
    </row>
    <row r="39" spans="1:6" x14ac:dyDescent="0.35">
      <c r="A39" s="50" t="s">
        <v>205</v>
      </c>
      <c r="B39" s="50" t="s">
        <v>130</v>
      </c>
      <c r="C39" s="50" t="s">
        <v>129</v>
      </c>
      <c r="D39" s="50" t="s">
        <v>6</v>
      </c>
      <c r="E39" s="50" t="s">
        <v>5</v>
      </c>
      <c r="F39" s="51">
        <v>10.5</v>
      </c>
    </row>
    <row r="40" spans="1:6" x14ac:dyDescent="0.35">
      <c r="A40" s="50" t="s">
        <v>205</v>
      </c>
      <c r="B40" s="50" t="s">
        <v>128</v>
      </c>
      <c r="C40" s="50" t="s">
        <v>127</v>
      </c>
      <c r="D40" s="50" t="s">
        <v>6</v>
      </c>
      <c r="E40" s="50" t="s">
        <v>28</v>
      </c>
      <c r="F40" s="51">
        <v>10.5</v>
      </c>
    </row>
    <row r="41" spans="1:6" x14ac:dyDescent="0.35">
      <c r="A41" s="50" t="s">
        <v>205</v>
      </c>
      <c r="B41" s="50" t="s">
        <v>126</v>
      </c>
      <c r="C41" s="50" t="s">
        <v>125</v>
      </c>
      <c r="D41" s="50" t="s">
        <v>6</v>
      </c>
      <c r="E41" s="50" t="s">
        <v>5</v>
      </c>
      <c r="F41" s="51">
        <v>15.5</v>
      </c>
    </row>
    <row r="42" spans="1:6" x14ac:dyDescent="0.35">
      <c r="A42" s="50" t="s">
        <v>205</v>
      </c>
      <c r="B42" s="50" t="s">
        <v>124</v>
      </c>
      <c r="C42" s="50" t="s">
        <v>123</v>
      </c>
      <c r="D42" s="50" t="s">
        <v>6</v>
      </c>
      <c r="E42" s="50" t="s">
        <v>28</v>
      </c>
      <c r="F42" s="51">
        <v>10.5</v>
      </c>
    </row>
    <row r="43" spans="1:6" x14ac:dyDescent="0.35">
      <c r="A43" s="50" t="s">
        <v>205</v>
      </c>
      <c r="B43" s="50" t="s">
        <v>122</v>
      </c>
      <c r="C43" s="50" t="s">
        <v>121</v>
      </c>
      <c r="D43" s="50" t="s">
        <v>6</v>
      </c>
      <c r="E43" s="50" t="s">
        <v>5</v>
      </c>
      <c r="F43" s="51">
        <v>10.5</v>
      </c>
    </row>
    <row r="44" spans="1:6" x14ac:dyDescent="0.35">
      <c r="A44" s="50" t="s">
        <v>205</v>
      </c>
      <c r="B44" s="50" t="s">
        <v>120</v>
      </c>
      <c r="C44" s="50" t="s">
        <v>119</v>
      </c>
      <c r="D44" s="50" t="s">
        <v>6</v>
      </c>
      <c r="E44" s="50" t="s">
        <v>5</v>
      </c>
      <c r="F44" s="51">
        <v>15.5</v>
      </c>
    </row>
    <row r="45" spans="1:6" x14ac:dyDescent="0.35">
      <c r="A45" s="50" t="s">
        <v>205</v>
      </c>
      <c r="B45" s="50" t="s">
        <v>118</v>
      </c>
      <c r="C45" s="50" t="s">
        <v>117</v>
      </c>
      <c r="D45" s="50" t="s">
        <v>6</v>
      </c>
      <c r="E45" s="50" t="s">
        <v>5</v>
      </c>
      <c r="F45" s="51">
        <v>10.5</v>
      </c>
    </row>
    <row r="46" spans="1:6" x14ac:dyDescent="0.35">
      <c r="A46" s="50" t="s">
        <v>205</v>
      </c>
      <c r="B46" s="50" t="s">
        <v>116</v>
      </c>
      <c r="C46" s="50" t="s">
        <v>115</v>
      </c>
      <c r="D46" s="50" t="s">
        <v>111</v>
      </c>
      <c r="E46" s="50" t="s">
        <v>5</v>
      </c>
      <c r="F46" s="51">
        <v>11.5</v>
      </c>
    </row>
    <row r="47" spans="1:6" x14ac:dyDescent="0.35">
      <c r="A47" s="50" t="s">
        <v>205</v>
      </c>
      <c r="B47" s="50" t="s">
        <v>114</v>
      </c>
      <c r="C47" s="50" t="s">
        <v>113</v>
      </c>
      <c r="D47" s="50" t="s">
        <v>6</v>
      </c>
      <c r="E47" s="50" t="s">
        <v>5</v>
      </c>
      <c r="F47" s="51">
        <v>11.5</v>
      </c>
    </row>
    <row r="48" spans="1:6" x14ac:dyDescent="0.35">
      <c r="A48" s="50" t="s">
        <v>205</v>
      </c>
      <c r="B48" s="50" t="s">
        <v>112</v>
      </c>
      <c r="C48" s="50" t="s">
        <v>112</v>
      </c>
      <c r="D48" s="50" t="s">
        <v>111</v>
      </c>
      <c r="E48" s="50" t="s">
        <v>5</v>
      </c>
      <c r="F48" s="51">
        <v>13.5</v>
      </c>
    </row>
    <row r="49" spans="1:6" x14ac:dyDescent="0.35">
      <c r="A49" s="50" t="s">
        <v>205</v>
      </c>
      <c r="B49" s="50" t="s">
        <v>110</v>
      </c>
      <c r="C49" s="50" t="s">
        <v>109</v>
      </c>
      <c r="D49" s="50" t="s">
        <v>6</v>
      </c>
      <c r="E49" s="50" t="s">
        <v>5</v>
      </c>
      <c r="F49" s="51">
        <v>9.5</v>
      </c>
    </row>
    <row r="50" spans="1:6" x14ac:dyDescent="0.35">
      <c r="A50" s="50" t="s">
        <v>205</v>
      </c>
      <c r="B50" s="50" t="s">
        <v>108</v>
      </c>
      <c r="C50" s="50" t="s">
        <v>107</v>
      </c>
      <c r="D50" s="50" t="s">
        <v>6</v>
      </c>
      <c r="E50" s="50" t="s">
        <v>5</v>
      </c>
      <c r="F50" s="51">
        <v>9.75</v>
      </c>
    </row>
    <row r="51" spans="1:6" x14ac:dyDescent="0.35">
      <c r="A51" s="50" t="s">
        <v>205</v>
      </c>
      <c r="B51" s="50" t="s">
        <v>106</v>
      </c>
      <c r="C51" s="50" t="s">
        <v>105</v>
      </c>
      <c r="D51" s="50" t="s">
        <v>6</v>
      </c>
      <c r="E51" s="50" t="s">
        <v>5</v>
      </c>
      <c r="F51" s="51">
        <v>9.75</v>
      </c>
    </row>
    <row r="52" spans="1:6" x14ac:dyDescent="0.35">
      <c r="A52" s="50" t="s">
        <v>205</v>
      </c>
      <c r="B52" s="50" t="s">
        <v>104</v>
      </c>
      <c r="C52" s="50" t="s">
        <v>103</v>
      </c>
      <c r="D52" s="50" t="s">
        <v>6</v>
      </c>
      <c r="E52" s="50" t="s">
        <v>28</v>
      </c>
      <c r="F52" s="51">
        <v>4.5</v>
      </c>
    </row>
    <row r="53" spans="1:6" x14ac:dyDescent="0.35">
      <c r="A53" s="50" t="s">
        <v>205</v>
      </c>
      <c r="B53" s="50" t="s">
        <v>102</v>
      </c>
      <c r="C53" s="50" t="s">
        <v>101</v>
      </c>
      <c r="D53" s="50" t="s">
        <v>100</v>
      </c>
      <c r="E53" s="50" t="s">
        <v>5</v>
      </c>
      <c r="F53" s="51">
        <v>10.5</v>
      </c>
    </row>
    <row r="54" spans="1:6" x14ac:dyDescent="0.35">
      <c r="A54" s="50" t="s">
        <v>205</v>
      </c>
      <c r="B54" s="50" t="s">
        <v>99</v>
      </c>
      <c r="C54" s="50" t="s">
        <v>97</v>
      </c>
      <c r="D54" s="50" t="s">
        <v>94</v>
      </c>
      <c r="E54" s="50" t="s">
        <v>28</v>
      </c>
      <c r="F54" s="51">
        <v>10.5</v>
      </c>
    </row>
    <row r="55" spans="1:6" x14ac:dyDescent="0.35">
      <c r="A55" s="50" t="s">
        <v>205</v>
      </c>
      <c r="B55" s="50" t="s">
        <v>98</v>
      </c>
      <c r="C55" s="50" t="s">
        <v>97</v>
      </c>
      <c r="D55" s="50" t="s">
        <v>94</v>
      </c>
      <c r="E55" s="50" t="s">
        <v>5</v>
      </c>
      <c r="F55" s="51">
        <v>11</v>
      </c>
    </row>
    <row r="56" spans="1:6" x14ac:dyDescent="0.35">
      <c r="A56" s="50" t="s">
        <v>205</v>
      </c>
      <c r="B56" s="50" t="s">
        <v>96</v>
      </c>
      <c r="C56" s="50" t="s">
        <v>95</v>
      </c>
      <c r="D56" s="50" t="s">
        <v>94</v>
      </c>
      <c r="E56" s="50" t="s">
        <v>28</v>
      </c>
      <c r="F56" s="51">
        <v>10.5</v>
      </c>
    </row>
    <row r="57" spans="1:6" x14ac:dyDescent="0.35">
      <c r="A57" s="50" t="s">
        <v>93</v>
      </c>
      <c r="B57" s="50" t="s">
        <v>92</v>
      </c>
      <c r="C57" s="50" t="s">
        <v>91</v>
      </c>
      <c r="D57" s="50" t="s">
        <v>70</v>
      </c>
      <c r="E57" s="50" t="s">
        <v>28</v>
      </c>
      <c r="F57" s="51">
        <v>4.95</v>
      </c>
    </row>
    <row r="58" spans="1:6" x14ac:dyDescent="0.35">
      <c r="A58" s="50" t="s">
        <v>93</v>
      </c>
      <c r="B58" s="50" t="s">
        <v>90</v>
      </c>
      <c r="C58" s="50" t="s">
        <v>89</v>
      </c>
      <c r="D58" s="50" t="s">
        <v>64</v>
      </c>
      <c r="E58" s="50" t="s">
        <v>28</v>
      </c>
      <c r="F58" s="51">
        <v>7</v>
      </c>
    </row>
    <row r="59" spans="1:6" x14ac:dyDescent="0.35">
      <c r="A59" s="50" t="s">
        <v>93</v>
      </c>
      <c r="B59" s="50" t="s">
        <v>88</v>
      </c>
      <c r="C59" s="50" t="s">
        <v>87</v>
      </c>
      <c r="D59" s="50" t="s">
        <v>64</v>
      </c>
      <c r="E59" s="50" t="s">
        <v>5</v>
      </c>
      <c r="F59" s="51">
        <v>7</v>
      </c>
    </row>
    <row r="60" spans="1:6" x14ac:dyDescent="0.35">
      <c r="A60" s="50" t="s">
        <v>93</v>
      </c>
      <c r="B60" s="50" t="s">
        <v>86</v>
      </c>
      <c r="C60" s="50" t="s">
        <v>85</v>
      </c>
      <c r="D60" s="50" t="s">
        <v>70</v>
      </c>
      <c r="E60" s="50" t="s">
        <v>28</v>
      </c>
      <c r="F60" s="51">
        <v>7</v>
      </c>
    </row>
    <row r="61" spans="1:6" x14ac:dyDescent="0.35">
      <c r="A61" s="50" t="s">
        <v>93</v>
      </c>
      <c r="B61" s="50" t="s">
        <v>84</v>
      </c>
      <c r="C61" s="50" t="s">
        <v>83</v>
      </c>
      <c r="D61" s="50" t="s">
        <v>77</v>
      </c>
      <c r="E61" s="50" t="s">
        <v>5</v>
      </c>
      <c r="F61" s="51">
        <v>7</v>
      </c>
    </row>
    <row r="62" spans="1:6" x14ac:dyDescent="0.35">
      <c r="A62" s="50" t="s">
        <v>93</v>
      </c>
      <c r="B62" s="50" t="s">
        <v>82</v>
      </c>
      <c r="C62" s="50" t="s">
        <v>81</v>
      </c>
      <c r="D62" s="50" t="s">
        <v>77</v>
      </c>
      <c r="E62" s="50" t="s">
        <v>5</v>
      </c>
      <c r="F62" s="51">
        <v>9</v>
      </c>
    </row>
    <row r="63" spans="1:6" x14ac:dyDescent="0.35">
      <c r="A63" s="50" t="s">
        <v>93</v>
      </c>
      <c r="B63" s="50" t="s">
        <v>80</v>
      </c>
      <c r="C63" s="50" t="s">
        <v>79</v>
      </c>
      <c r="D63" s="50" t="s">
        <v>64</v>
      </c>
      <c r="E63" s="50" t="s">
        <v>5</v>
      </c>
      <c r="F63" s="51">
        <v>8</v>
      </c>
    </row>
    <row r="64" spans="1:6" x14ac:dyDescent="0.35">
      <c r="A64" s="50" t="s">
        <v>93</v>
      </c>
      <c r="B64" s="50" t="s">
        <v>78</v>
      </c>
      <c r="C64" s="50" t="s">
        <v>75</v>
      </c>
      <c r="D64" s="50" t="s">
        <v>77</v>
      </c>
      <c r="E64" s="50" t="s">
        <v>5</v>
      </c>
      <c r="F64" s="51">
        <v>7.5</v>
      </c>
    </row>
    <row r="65" spans="1:6" x14ac:dyDescent="0.35">
      <c r="A65" s="50" t="s">
        <v>93</v>
      </c>
      <c r="B65" s="50" t="s">
        <v>76</v>
      </c>
      <c r="C65" s="50" t="s">
        <v>75</v>
      </c>
      <c r="D65" s="50" t="s">
        <v>64</v>
      </c>
      <c r="E65" s="50" t="s">
        <v>5</v>
      </c>
      <c r="F65" s="51">
        <v>8</v>
      </c>
    </row>
    <row r="66" spans="1:6" x14ac:dyDescent="0.35">
      <c r="A66" s="50" t="s">
        <v>93</v>
      </c>
      <c r="B66" s="50" t="s">
        <v>74</v>
      </c>
      <c r="C66" s="50" t="s">
        <v>73</v>
      </c>
      <c r="D66" s="50" t="s">
        <v>70</v>
      </c>
      <c r="E66" s="50" t="s">
        <v>5</v>
      </c>
      <c r="F66" s="51">
        <v>7</v>
      </c>
    </row>
    <row r="67" spans="1:6" x14ac:dyDescent="0.35">
      <c r="A67" s="50" t="s">
        <v>93</v>
      </c>
      <c r="B67" s="50" t="s">
        <v>72</v>
      </c>
      <c r="C67" s="50" t="s">
        <v>71</v>
      </c>
      <c r="D67" s="50" t="s">
        <v>70</v>
      </c>
      <c r="E67" s="50" t="s">
        <v>28</v>
      </c>
      <c r="F67" s="51">
        <v>7</v>
      </c>
    </row>
    <row r="68" spans="1:6" x14ac:dyDescent="0.35">
      <c r="A68" s="50" t="s">
        <v>93</v>
      </c>
      <c r="B68" s="50" t="s">
        <v>69</v>
      </c>
      <c r="C68" s="50" t="s">
        <v>68</v>
      </c>
      <c r="D68" s="50" t="s">
        <v>67</v>
      </c>
      <c r="E68" s="50" t="s">
        <v>28</v>
      </c>
      <c r="F68" s="51">
        <v>4.95</v>
      </c>
    </row>
    <row r="69" spans="1:6" x14ac:dyDescent="0.35">
      <c r="A69" s="50" t="s">
        <v>93</v>
      </c>
      <c r="B69" s="50" t="s">
        <v>66</v>
      </c>
      <c r="C69" s="50" t="s">
        <v>65</v>
      </c>
      <c r="D69" s="50" t="s">
        <v>64</v>
      </c>
      <c r="E69" s="50" t="s">
        <v>5</v>
      </c>
      <c r="F69" s="51">
        <v>8</v>
      </c>
    </row>
    <row r="70" spans="1:6" x14ac:dyDescent="0.35">
      <c r="A70" s="50" t="s">
        <v>63</v>
      </c>
      <c r="B70" s="50" t="s">
        <v>62</v>
      </c>
      <c r="C70" s="50" t="s">
        <v>61</v>
      </c>
      <c r="D70" s="50" t="s">
        <v>19</v>
      </c>
      <c r="E70" s="50" t="s">
        <v>5</v>
      </c>
      <c r="F70" s="51">
        <v>22.5</v>
      </c>
    </row>
    <row r="71" spans="1:6" x14ac:dyDescent="0.35">
      <c r="A71" s="50" t="s">
        <v>63</v>
      </c>
      <c r="B71" s="50" t="s">
        <v>60</v>
      </c>
      <c r="C71" s="50" t="s">
        <v>59</v>
      </c>
      <c r="D71" s="50" t="s">
        <v>19</v>
      </c>
      <c r="E71" s="50" t="s">
        <v>5</v>
      </c>
      <c r="F71" s="51">
        <v>35</v>
      </c>
    </row>
    <row r="72" spans="1:6" x14ac:dyDescent="0.35">
      <c r="A72" s="50" t="s">
        <v>63</v>
      </c>
      <c r="B72" s="50" t="s">
        <v>58</v>
      </c>
      <c r="C72" s="50" t="s">
        <v>57</v>
      </c>
      <c r="D72" s="50" t="s">
        <v>49</v>
      </c>
      <c r="E72" s="50" t="s">
        <v>5</v>
      </c>
      <c r="F72" s="51">
        <v>18</v>
      </c>
    </row>
    <row r="73" spans="1:6" x14ac:dyDescent="0.35">
      <c r="A73" s="50" t="s">
        <v>63</v>
      </c>
      <c r="B73" s="50" t="s">
        <v>56</v>
      </c>
      <c r="C73" s="50" t="s">
        <v>55</v>
      </c>
      <c r="D73" s="50" t="s">
        <v>19</v>
      </c>
      <c r="E73" s="50" t="s">
        <v>5</v>
      </c>
      <c r="F73" s="51">
        <v>25</v>
      </c>
    </row>
    <row r="74" spans="1:6" x14ac:dyDescent="0.35">
      <c r="A74" s="50" t="s">
        <v>63</v>
      </c>
      <c r="B74" s="50" t="s">
        <v>54</v>
      </c>
      <c r="C74" s="50" t="s">
        <v>54</v>
      </c>
      <c r="D74" s="50" t="s">
        <v>49</v>
      </c>
      <c r="E74" s="50" t="s">
        <v>5</v>
      </c>
      <c r="F74" s="51">
        <v>12.5</v>
      </c>
    </row>
    <row r="75" spans="1:6" x14ac:dyDescent="0.35">
      <c r="A75" s="50" t="s">
        <v>63</v>
      </c>
      <c r="B75" s="50" t="s">
        <v>53</v>
      </c>
      <c r="C75" s="50" t="s">
        <v>52</v>
      </c>
      <c r="D75" s="50" t="s">
        <v>49</v>
      </c>
      <c r="E75" s="50" t="s">
        <v>5</v>
      </c>
      <c r="F75" s="51">
        <v>20</v>
      </c>
    </row>
    <row r="76" spans="1:6" x14ac:dyDescent="0.35">
      <c r="A76" s="50" t="s">
        <v>63</v>
      </c>
      <c r="B76" s="50" t="s">
        <v>51</v>
      </c>
      <c r="C76" s="50" t="s">
        <v>50</v>
      </c>
      <c r="D76" s="50" t="s">
        <v>49</v>
      </c>
      <c r="E76" s="50" t="s">
        <v>5</v>
      </c>
      <c r="F76" s="51"/>
    </row>
    <row r="77" spans="1:6" x14ac:dyDescent="0.35">
      <c r="A77" s="50" t="s">
        <v>63</v>
      </c>
      <c r="B77" s="50" t="s">
        <v>48</v>
      </c>
      <c r="C77" s="50" t="s">
        <v>47</v>
      </c>
      <c r="D77" s="50" t="s">
        <v>6</v>
      </c>
      <c r="E77" s="50" t="s">
        <v>5</v>
      </c>
      <c r="F77" s="51">
        <v>17.5</v>
      </c>
    </row>
    <row r="78" spans="1:6" x14ac:dyDescent="0.35">
      <c r="A78" s="50" t="s">
        <v>63</v>
      </c>
      <c r="B78" s="50" t="s">
        <v>46</v>
      </c>
      <c r="C78" s="50" t="s">
        <v>45</v>
      </c>
      <c r="D78" s="50" t="s">
        <v>6</v>
      </c>
      <c r="E78" s="50" t="s">
        <v>5</v>
      </c>
      <c r="F78" s="51">
        <v>16.5</v>
      </c>
    </row>
    <row r="79" spans="1:6" x14ac:dyDescent="0.35">
      <c r="A79" s="50" t="s">
        <v>63</v>
      </c>
      <c r="B79" s="50" t="s">
        <v>44</v>
      </c>
      <c r="C79" s="50" t="s">
        <v>43</v>
      </c>
      <c r="D79" s="50" t="s">
        <v>12</v>
      </c>
      <c r="E79" s="50" t="s">
        <v>28</v>
      </c>
      <c r="F79" s="51">
        <v>14.5</v>
      </c>
    </row>
    <row r="80" spans="1:6" x14ac:dyDescent="0.35">
      <c r="A80" s="50" t="s">
        <v>63</v>
      </c>
      <c r="B80" s="50" t="s">
        <v>42</v>
      </c>
      <c r="C80" s="50" t="s">
        <v>41</v>
      </c>
      <c r="D80" s="50" t="s">
        <v>12</v>
      </c>
      <c r="E80" s="50" t="s">
        <v>5</v>
      </c>
      <c r="F80" s="51">
        <v>15.95</v>
      </c>
    </row>
    <row r="81" spans="1:6" x14ac:dyDescent="0.35">
      <c r="A81" s="50" t="s">
        <v>63</v>
      </c>
      <c r="B81" s="50" t="s">
        <v>40</v>
      </c>
      <c r="C81" s="50" t="s">
        <v>40</v>
      </c>
      <c r="D81" s="50" t="s">
        <v>12</v>
      </c>
      <c r="E81" s="50" t="s">
        <v>5</v>
      </c>
      <c r="F81" s="51">
        <v>13</v>
      </c>
    </row>
    <row r="82" spans="1:6" x14ac:dyDescent="0.35">
      <c r="A82" s="50" t="s">
        <v>63</v>
      </c>
      <c r="B82" s="50" t="s">
        <v>39</v>
      </c>
      <c r="C82" s="50" t="s">
        <v>38</v>
      </c>
      <c r="D82" s="50" t="s">
        <v>6</v>
      </c>
      <c r="E82" s="50" t="s">
        <v>5</v>
      </c>
      <c r="F82" s="51">
        <v>17.5</v>
      </c>
    </row>
    <row r="83" spans="1:6" x14ac:dyDescent="0.35">
      <c r="A83" s="50" t="s">
        <v>63</v>
      </c>
      <c r="B83" s="50" t="s">
        <v>37</v>
      </c>
      <c r="C83" s="50" t="s">
        <v>37</v>
      </c>
      <c r="D83" s="50" t="s">
        <v>19</v>
      </c>
      <c r="E83" s="50" t="s">
        <v>5</v>
      </c>
      <c r="F83" s="51">
        <v>20.5</v>
      </c>
    </row>
    <row r="84" spans="1:6" x14ac:dyDescent="0.35">
      <c r="A84" s="50" t="s">
        <v>63</v>
      </c>
      <c r="B84" s="50" t="s">
        <v>36</v>
      </c>
      <c r="C84" s="50" t="s">
        <v>35</v>
      </c>
      <c r="D84" s="50" t="s">
        <v>19</v>
      </c>
      <c r="E84" s="50" t="s">
        <v>5</v>
      </c>
      <c r="F84" s="51">
        <v>12.5</v>
      </c>
    </row>
    <row r="85" spans="1:6" x14ac:dyDescent="0.35">
      <c r="A85" s="50" t="s">
        <v>63</v>
      </c>
      <c r="B85" s="50" t="s">
        <v>34</v>
      </c>
      <c r="C85" s="50" t="s">
        <v>33</v>
      </c>
      <c r="D85" s="50" t="s">
        <v>19</v>
      </c>
      <c r="E85" s="50" t="s">
        <v>28</v>
      </c>
      <c r="F85" s="51">
        <v>12.5</v>
      </c>
    </row>
    <row r="86" spans="1:6" x14ac:dyDescent="0.35">
      <c r="A86" s="50" t="s">
        <v>63</v>
      </c>
      <c r="B86" s="50" t="s">
        <v>32</v>
      </c>
      <c r="C86" s="50" t="s">
        <v>31</v>
      </c>
      <c r="D86" s="50" t="s">
        <v>19</v>
      </c>
      <c r="E86" s="50" t="s">
        <v>5</v>
      </c>
      <c r="F86" s="51">
        <v>12.5</v>
      </c>
    </row>
    <row r="87" spans="1:6" x14ac:dyDescent="0.35">
      <c r="A87" s="50" t="s">
        <v>63</v>
      </c>
      <c r="B87" s="50" t="s">
        <v>30</v>
      </c>
      <c r="C87" s="50" t="s">
        <v>29</v>
      </c>
      <c r="D87" s="50" t="s">
        <v>12</v>
      </c>
      <c r="E87" s="50" t="s">
        <v>28</v>
      </c>
      <c r="F87" s="51">
        <v>11</v>
      </c>
    </row>
    <row r="88" spans="1:6" x14ac:dyDescent="0.35">
      <c r="A88" s="50" t="s">
        <v>63</v>
      </c>
      <c r="B88" s="50" t="s">
        <v>27</v>
      </c>
      <c r="C88" s="50" t="s">
        <v>26</v>
      </c>
      <c r="D88" s="50" t="s">
        <v>12</v>
      </c>
      <c r="E88" s="50" t="s">
        <v>5</v>
      </c>
      <c r="F88" s="51">
        <v>11</v>
      </c>
    </row>
    <row r="89" spans="1:6" x14ac:dyDescent="0.35">
      <c r="A89" s="50" t="s">
        <v>63</v>
      </c>
      <c r="B89" s="50" t="s">
        <v>25</v>
      </c>
      <c r="C89" s="50" t="s">
        <v>24</v>
      </c>
      <c r="D89" s="50" t="s">
        <v>6</v>
      </c>
      <c r="E89" s="50" t="s">
        <v>5</v>
      </c>
      <c r="F89" s="51">
        <v>12.5</v>
      </c>
    </row>
    <row r="90" spans="1:6" x14ac:dyDescent="0.35">
      <c r="A90" s="50" t="s">
        <v>63</v>
      </c>
      <c r="B90" s="50" t="s">
        <v>23</v>
      </c>
      <c r="C90" s="50" t="s">
        <v>22</v>
      </c>
      <c r="D90" s="50" t="s">
        <v>19</v>
      </c>
      <c r="E90" s="50" t="s">
        <v>5</v>
      </c>
      <c r="F90" s="51">
        <v>17.5</v>
      </c>
    </row>
    <row r="91" spans="1:6" x14ac:dyDescent="0.35">
      <c r="A91" s="50" t="s">
        <v>63</v>
      </c>
      <c r="B91" s="50" t="s">
        <v>21</v>
      </c>
      <c r="C91" s="50" t="s">
        <v>20</v>
      </c>
      <c r="D91" s="50" t="s">
        <v>19</v>
      </c>
      <c r="E91" s="50" t="s">
        <v>5</v>
      </c>
      <c r="F91" s="51">
        <v>15.5</v>
      </c>
    </row>
    <row r="92" spans="1:6" x14ac:dyDescent="0.35">
      <c r="A92" s="50" t="s">
        <v>63</v>
      </c>
      <c r="B92" s="50" t="s">
        <v>18</v>
      </c>
      <c r="C92" s="50" t="s">
        <v>17</v>
      </c>
      <c r="D92" s="50" t="s">
        <v>6</v>
      </c>
      <c r="E92" s="50" t="s">
        <v>5</v>
      </c>
      <c r="F92" s="51">
        <v>13</v>
      </c>
    </row>
    <row r="93" spans="1:6" x14ac:dyDescent="0.35">
      <c r="A93" s="50" t="s">
        <v>63</v>
      </c>
      <c r="B93" s="50" t="s">
        <v>16</v>
      </c>
      <c r="C93" s="50" t="s">
        <v>15</v>
      </c>
      <c r="D93" s="50" t="s">
        <v>12</v>
      </c>
      <c r="E93" s="50" t="s">
        <v>5</v>
      </c>
      <c r="F93" s="51">
        <v>15</v>
      </c>
    </row>
    <row r="94" spans="1:6" x14ac:dyDescent="0.35">
      <c r="A94" s="50" t="s">
        <v>63</v>
      </c>
      <c r="B94" s="50" t="s">
        <v>14</v>
      </c>
      <c r="C94" s="50" t="s">
        <v>13</v>
      </c>
      <c r="D94" s="50" t="s">
        <v>12</v>
      </c>
      <c r="E94" s="50" t="s">
        <v>5</v>
      </c>
      <c r="F94" s="51">
        <v>16.95</v>
      </c>
    </row>
    <row r="95" spans="1:6" x14ac:dyDescent="0.35">
      <c r="A95" s="50" t="s">
        <v>11</v>
      </c>
      <c r="B95" s="50" t="s">
        <v>10</v>
      </c>
      <c r="C95" s="50" t="s">
        <v>9</v>
      </c>
      <c r="D95" s="50" t="s">
        <v>6</v>
      </c>
      <c r="E95" s="50" t="s">
        <v>5</v>
      </c>
      <c r="F95" s="51">
        <v>10.5</v>
      </c>
    </row>
    <row r="96" spans="1:6" x14ac:dyDescent="0.35">
      <c r="A96" s="50" t="s">
        <v>11</v>
      </c>
      <c r="B96" s="50" t="s">
        <v>8</v>
      </c>
      <c r="C96" s="50" t="s">
        <v>7</v>
      </c>
      <c r="D96" s="50" t="s">
        <v>6</v>
      </c>
      <c r="E96" s="50" t="s">
        <v>5</v>
      </c>
      <c r="F96" s="51">
        <v>10.5</v>
      </c>
    </row>
  </sheetData>
  <sheetProtection algorithmName="SHA-512" hashValue="5gfZpjjIcwajUs7dqIXSJ9FYFsC2lCsN/Aw0EwKxzJ+53CfZ9JAub95CU8mKNnzB3TP3Z6iHvL8B27PRRoiQNg==" saltValue="MIOVOLXZ0Ldd+EJOB34y8Q==" spinCount="100000" sheet="1" objects="1" scenarios="1"/>
  <mergeCells count="1">
    <mergeCell ref="A1:F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aughanDocument" ma:contentTypeID="0x010100DA44C05F8D284485B2755D0F3A2F918000D14BC5B2555E4CBFA8484FAD88A79DCE00A26B633739C7D541A612DD0E7629B001" ma:contentTypeVersion="7" ma:contentTypeDescription="My Content Type" ma:contentTypeScope="" ma:versionID="dfd0fa993a9fe979f71b4e3809779b2e">
  <xsd:schema xmlns:xsd="http://www.w3.org/2001/XMLSchema" xmlns:xs="http://www.w3.org/2001/XMLSchema" xmlns:p="http://schemas.microsoft.com/office/2006/metadata/properties" xmlns:ns2="7ad187a5-1314-4849-93e4-858de4f1b18c" xmlns:ns3="86aad31f-822d-4d8c-97bb-0d3f97408381" xmlns:ns4="1BCD65E7-1243-4D58-B818-43CCD224C704" xmlns:ns5="B3F2AC0B-966F-484C-BD1B-0DFF487DE970" xmlns:ns6="AF041764-B746-4B99-80B2-94859F0A3F4E" xmlns:ns7="034BCEE6-642B-41B9-9152-392F9C90EBBE" xmlns:ns8="5f4fa93f-b111-4a90-9d1c-9bdc0b29c9bb" targetNamespace="http://schemas.microsoft.com/office/2006/metadata/properties" ma:root="true" ma:fieldsID="b157d2489d3b7f16c431ea2ef99fb5a2" ns2:_="" ns3:_="" ns4:_="" ns5:_="" ns6:_="" ns7:_="" ns8:_="">
    <xsd:import namespace="7ad187a5-1314-4849-93e4-858de4f1b18c"/>
    <xsd:import namespace="86aad31f-822d-4d8c-97bb-0d3f97408381"/>
    <xsd:import namespace="1BCD65E7-1243-4D58-B818-43CCD224C704"/>
    <xsd:import namespace="B3F2AC0B-966F-484C-BD1B-0DFF487DE970"/>
    <xsd:import namespace="AF041764-B746-4B99-80B2-94859F0A3F4E"/>
    <xsd:import namespace="034BCEE6-642B-41B9-9152-392F9C90EBBE"/>
    <xsd:import namespace="5f4fa93f-b111-4a90-9d1c-9bdc0b29c9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LName" minOccurs="0"/>
                <xsd:element ref="ns4:VOLSubjectDescription_0" minOccurs="0"/>
                <xsd:element ref="ns5:VOLLanguage_0" minOccurs="0"/>
                <xsd:element ref="ns6:VOLOwner_0" minOccurs="0"/>
                <xsd:element ref="ns7:VOLAudience_0" minOccurs="0"/>
                <xsd:element ref="ns8:VOLArchive_0" minOccurs="0"/>
                <xsd:element ref="ns2:TaxKeywordTaxHTField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187a5-1314-4849-93e4-858de4f1b1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23" nillable="true" ma:taxonomy="true" ma:internalName="TaxKeywordTaxHTField" ma:taxonomyFieldName="TaxKeyword" ma:displayName="Enterprise Keywords" ma:fieldId="{23f27201-bee3-471e-b2e7-b64fd8b7ca38}" ma:taxonomyMulti="true" ma:sspId="55f948f3-76bd-4bab-afc5-6a040a78bbf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description="" ma:hidden="true" ma:list="{c6f3720f-2df4-4051-ab8e-c4c6ae74b503}" ma:internalName="TaxCatchAll" ma:showField="CatchAllData" ma:web="7ad187a5-1314-4849-93e4-858de4f1b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ad31f-822d-4d8c-97bb-0d3f97408381" elementFormDefault="qualified">
    <xsd:import namespace="http://schemas.microsoft.com/office/2006/documentManagement/types"/>
    <xsd:import namespace="http://schemas.microsoft.com/office/infopath/2007/PartnerControls"/>
    <xsd:element name="VOLName" ma:index="11" nillable="true" ma:displayName="Name" ma:internalName="VOL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D65E7-1243-4D58-B818-43CCD224C704" elementFormDefault="qualified">
    <xsd:import namespace="http://schemas.microsoft.com/office/2006/documentManagement/types"/>
    <xsd:import namespace="http://schemas.microsoft.com/office/infopath/2007/PartnerControls"/>
    <xsd:element name="VOLSubjectDescription_0" ma:index="14" ma:taxonomy="true" ma:internalName="VOLSubjectDescription_0" ma:taxonomyFieldName="VOLSubjectDescription" ma:displayName="Subject/Description" ma:readOnly="false" ma:fieldId="{b0229d2a-00fd-4240-b1cc-751c9765ff93}" ma:sspId="55f948f3-76bd-4bab-afc5-6a040a78bbfe" ma:termSetId="5c251711-989c-4dc1-9c91-85eb575e27e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2AC0B-966F-484C-BD1B-0DFF487DE970" elementFormDefault="qualified">
    <xsd:import namespace="http://schemas.microsoft.com/office/2006/documentManagement/types"/>
    <xsd:import namespace="http://schemas.microsoft.com/office/infopath/2007/PartnerControls"/>
    <xsd:element name="VOLLanguage_0" ma:index="16" nillable="true" ma:taxonomy="true" ma:internalName="VOLLanguage_0" ma:taxonomyFieldName="VOLLanguage" ma:displayName="Language" ma:fieldId="{1fdfe34e-33d7-4dda-964a-c988d0109ced}" ma:taxonomyMulti="true" ma:sspId="55f948f3-76bd-4bab-afc5-6a040a78bbfe" ma:termSetId="d245ede4-6a6d-4e7e-84a8-2d1022a44c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41764-B746-4B99-80B2-94859F0A3F4E" elementFormDefault="qualified">
    <xsd:import namespace="http://schemas.microsoft.com/office/2006/documentManagement/types"/>
    <xsd:import namespace="http://schemas.microsoft.com/office/infopath/2007/PartnerControls"/>
    <xsd:element name="VOLOwner_0" ma:index="18" ma:taxonomy="true" ma:internalName="VOLOwner_0" ma:taxonomyFieldName="VOLOwner" ma:displayName="Owner" ma:readOnly="false" ma:fieldId="{d45d5412-7736-4c2f-bd12-bee4803fa0bc}" ma:taxonomyMulti="true" ma:sspId="55f948f3-76bd-4bab-afc5-6a040a78bbfe" ma:termSetId="1b31e425-7eec-4791-8521-e65d90fdf02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BCEE6-642B-41B9-9152-392F9C90EBBE" elementFormDefault="qualified">
    <xsd:import namespace="http://schemas.microsoft.com/office/2006/documentManagement/types"/>
    <xsd:import namespace="http://schemas.microsoft.com/office/infopath/2007/PartnerControls"/>
    <xsd:element name="VOLAudience_0" ma:index="20" nillable="true" ma:taxonomy="true" ma:internalName="VOLAudience_0" ma:taxonomyFieldName="VOLAudience" ma:displayName="Audience" ma:fieldId="{8b12e2db-bc53-4932-a807-49e7414c9b26}" ma:taxonomyMulti="true" ma:sspId="55f948f3-76bd-4bab-afc5-6a040a78bbfe" ma:termSetId="c5a6cc31-eeaf-4bff-b9d5-0b892898e76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fa93f-b111-4a90-9d1c-9bdc0b29c9bb" elementFormDefault="qualified">
    <xsd:import namespace="http://schemas.microsoft.com/office/2006/documentManagement/types"/>
    <xsd:import namespace="http://schemas.microsoft.com/office/infopath/2007/PartnerControls"/>
    <xsd:element name="VOLArchive_0" ma:index="22" nillable="true" ma:taxonomy="true" ma:internalName="VOLArchive_0" ma:taxonomyFieldName="VOLArchiveClassification" ma:displayName="Archive Classification" ma:fieldId="{44c09ec7-933d-4804-962f-f065a68b6999}" ma:taxonomyMulti="true" ma:sspId="55f948f3-76bd-4bab-afc5-6a040a78bbfe" ma:termSetId="58949fd8-9cd0-4cb0-afe9-05e211bcb0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Language_0 xmlns="B3F2AC0B-966F-484C-BD1B-0DFF487DE970">
      <Terms xmlns="http://schemas.microsoft.com/office/infopath/2007/PartnerControls"/>
    </VOLLanguage_0>
    <VOLName xmlns="86aad31f-822d-4d8c-97bb-0d3f97408381" xsi:nil="true"/>
    <VOLArchive_0 xmlns="5f4fa93f-b111-4a90-9d1c-9bdc0b29c9bb">
      <Terms xmlns="http://schemas.microsoft.com/office/infopath/2007/PartnerControls"/>
    </VOLArchive_0>
    <TaxCatchAll xmlns="7ad187a5-1314-4849-93e4-858de4f1b18c">
      <Value>143</Value>
      <Value>148</Value>
    </TaxCatchAll>
    <VOLOwner_0 xmlns="AF041764-B746-4B99-80B2-94859F0A3F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Planning and Environmental Sustainability</TermName>
          <TermId xmlns="http://schemas.microsoft.com/office/infopath/2007/PartnerControls">be2350c7-9f8c-4f98-9378-330687b093cb</TermId>
        </TermInfo>
      </Terms>
    </VOLOwner_0>
    <VOLAudience_0 xmlns="034BCEE6-642B-41B9-9152-392F9C90EBBE">
      <Terms xmlns="http://schemas.microsoft.com/office/infopath/2007/PartnerControls"/>
    </VOLAudience_0>
    <TaxKeywordTaxHTField xmlns="7ad187a5-1314-4849-93e4-858de4f1b18c">
      <Terms xmlns="http://schemas.microsoft.com/office/infopath/2007/PartnerControls"/>
    </TaxKeywordTaxHTField>
    <VOLSubjectDescription_0 xmlns="1BCD65E7-1243-4D58-B818-43CCD224C7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Hall</TermName>
          <TermId xmlns="http://schemas.microsoft.com/office/infopath/2007/PartnerControls">100f4538-7711-49fe-be49-ca16eca54f28</TermId>
        </TermInfo>
      </Terms>
    </VOLSubjectDescription_0>
    <_dlc_DocId xmlns="7ad187a5-1314-4849-93e4-858de4f1b18c">AC7TMYH4FVVH-481295914-10</_dlc_DocId>
    <_dlc_DocIdUrl xmlns="7ad187a5-1314-4849-93e4-858de4f1b18c">
      <Url>https://authoradmin.vaughan.ca/cityhall/environmental_sustainability/greenguardians/_layouts/DocIdRedir.aspx?ID=AC7TMYH4FVVH-481295914-10</Url>
      <Description>AC7TMYH4FVVH-481295914-10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422375F-3F6F-4FB1-94D0-6A0E0C4F0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187a5-1314-4849-93e4-858de4f1b18c"/>
    <ds:schemaRef ds:uri="86aad31f-822d-4d8c-97bb-0d3f97408381"/>
    <ds:schemaRef ds:uri="1BCD65E7-1243-4D58-B818-43CCD224C704"/>
    <ds:schemaRef ds:uri="B3F2AC0B-966F-484C-BD1B-0DFF487DE970"/>
    <ds:schemaRef ds:uri="AF041764-B746-4B99-80B2-94859F0A3F4E"/>
    <ds:schemaRef ds:uri="034BCEE6-642B-41B9-9152-392F9C90EBBE"/>
    <ds:schemaRef ds:uri="5f4fa93f-b111-4a90-9d1c-9bdc0b29c9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C2E4F-B1DF-4AD9-A809-549D4BCF0788}">
  <ds:schemaRefs>
    <ds:schemaRef ds:uri="http://purl.org/dc/elements/1.1/"/>
    <ds:schemaRef ds:uri="AF041764-B746-4B99-80B2-94859F0A3F4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BCD65E7-1243-4D58-B818-43CCD224C704"/>
    <ds:schemaRef ds:uri="5f4fa93f-b111-4a90-9d1c-9bdc0b29c9bb"/>
    <ds:schemaRef ds:uri="http://schemas.microsoft.com/office/2006/documentManagement/types"/>
    <ds:schemaRef ds:uri="http://purl.org/dc/dcmitype/"/>
    <ds:schemaRef ds:uri="034BCEE6-642B-41B9-9152-392F9C90EBBE"/>
    <ds:schemaRef ds:uri="B3F2AC0B-966F-484C-BD1B-0DFF487DE970"/>
    <ds:schemaRef ds:uri="86aad31f-822d-4d8c-97bb-0d3f97408381"/>
    <ds:schemaRef ds:uri="7ad187a5-1314-4849-93e4-858de4f1b18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9DD3D7C-98B9-4C0E-802A-AA6C38DEE0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C1BF96-6867-4160-A053-DB9656D6ED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Project Budget</vt:lpstr>
      <vt:lpstr>Plant Material List</vt:lpstr>
      <vt:lpstr>Category</vt:lpstr>
      <vt:lpstr>Common</vt:lpstr>
      <vt:lpstr>Perennials</vt:lpstr>
      <vt:lpstr>'Project Budget'!Print_Area</vt:lpstr>
      <vt:lpstr>Scientific</vt:lpstr>
      <vt:lpstr>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Planting project costs template</dc:title>
  <dc:subject/>
  <dc:creator>MacKenzie, Alanna</dc:creator>
  <cp:keywords/>
  <dc:description/>
  <cp:lastModifiedBy>Will Baigent</cp:lastModifiedBy>
  <cp:revision/>
  <cp:lastPrinted>2023-03-07T14:31:55Z</cp:lastPrinted>
  <dcterms:created xsi:type="dcterms:W3CDTF">2022-05-10T20:15:36Z</dcterms:created>
  <dcterms:modified xsi:type="dcterms:W3CDTF">2023-03-10T18:50:03Z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0x010100DA44C05F8D284485B2755D0F3A2F918000D14BC5B2555E4CBFA8484FAD88A79DCE00A26B633739C7D541A612DD0E7629B001</vt:lpwstr>
  </property>
  <property fmtid="{D5CDD505-2E9C-101B-9397-08002B2CF9AE}" pid="3" name="_dlc_DocIdItemGuid">
    <vt:lpwstr>43efeff4-fc6f-466f-8952-76307dc65ee5</vt:lpwstr>
  </property>
  <property fmtid="{D5CDD505-2E9C-101B-9397-08002B2CF9AE}" pid="4" name="TaxKeyword">
    <vt:lpwstr/>
  </property>
  <property fmtid="{D5CDD505-2E9C-101B-9397-08002B2CF9AE}" pid="5" name="VOLAudience">
    <vt:lpwstr/>
  </property>
  <property fmtid="{D5CDD505-2E9C-101B-9397-08002B2CF9AE}" pid="6" name="VOLOwner">
    <vt:lpwstr>143;#Policy Planning and Environmental Sustainability|be2350c7-9f8c-4f98-9378-330687b093cb</vt:lpwstr>
  </property>
  <property fmtid="{D5CDD505-2E9C-101B-9397-08002B2CF9AE}" pid="7" name="VOLLanguage">
    <vt:lpwstr/>
  </property>
  <property fmtid="{D5CDD505-2E9C-101B-9397-08002B2CF9AE}" pid="8" name="VOLArchiveClassification">
    <vt:lpwstr/>
  </property>
  <property fmtid="{D5CDD505-2E9C-101B-9397-08002B2CF9AE}" pid="9" name="VOLSubjectDescription">
    <vt:lpwstr>148;#City Hall|100f4538-7711-49fe-be49-ca16eca54f28</vt:lpwstr>
  </property>
</Properties>
</file>